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4" activeTab="7"/>
  </bookViews>
  <sheets>
    <sheet name="Раздел 2.6" sheetId="13" r:id="rId1"/>
    <sheet name="КУ" sheetId="71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2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29">'г. Жигулевск'!$O$20:$R$29</definedName>
    <definedName name="data_r_12" localSheetId="46">'г. Новокуйбышевск'!$O$20:$R$29</definedName>
    <definedName name="data_r_12" localSheetId="8">'г. Октябрьск'!$O$20:$R$29</definedName>
    <definedName name="data_r_12" localSheetId="10">'г. Отрадный'!$O$20:$R$29</definedName>
    <definedName name="data_r_12" localSheetId="22">'г. Похвистнево'!$O$20:$R$29</definedName>
    <definedName name="data_r_12" localSheetId="49">'г. Самара'!$O$20:$R$29</definedName>
    <definedName name="data_r_12" localSheetId="7">'г. Сызрань'!$O$20:$R$29</definedName>
    <definedName name="data_r_12" localSheetId="47">'г. Тольятти'!$O$20:$R$29</definedName>
    <definedName name="data_r_12" localSheetId="40">'г. Чапаевск'!$O$20:$R$29</definedName>
    <definedName name="data_r_12" localSheetId="2">'г.о. Кинель'!$O$20:$R$29</definedName>
    <definedName name="data_r_12" localSheetId="50">'Деп Сам'!$O$20:$R$29</definedName>
    <definedName name="data_r_12" localSheetId="48">'Деп Тольятти'!$O$20:$R$29</definedName>
    <definedName name="data_r_12" localSheetId="4">ЗУ!$O$20:$R$29</definedName>
    <definedName name="data_r_12" localSheetId="1">КУ!$O$20:$R$29</definedName>
    <definedName name="data_r_12" localSheetId="38">'м.р.  Приволжский'!$O$20:$R$29</definedName>
    <definedName name="data_r_12" localSheetId="31">'м.р. Алексеевский'!$O$20:$R$29</definedName>
    <definedName name="data_r_12" localSheetId="35">'м.р. Безенчукский'!$O$20:$R$29</definedName>
    <definedName name="data_r_12" localSheetId="12">'м.р. Богатовский'!$O$20:$R$29</definedName>
    <definedName name="data_r_12" localSheetId="42">'м.р. Большеглушицкий'!$O$20:$R$29</definedName>
    <definedName name="data_r_12" localSheetId="43">'м.р. Большечерниговский'!$O$20:$R$29</definedName>
    <definedName name="data_r_12" localSheetId="32">'м.р. Борский'!$O$20:$R$29</definedName>
    <definedName name="data_r_12" localSheetId="45">'м.р. Волжский'!$O$20:$R$29</definedName>
    <definedName name="data_r_12" localSheetId="24">'м.р. Елховский'!$O$20:$R$29</definedName>
    <definedName name="data_r_12" localSheetId="18">'м.р. Исаклинский'!$O$20:$R$29</definedName>
    <definedName name="data_r_12" localSheetId="19">'м.р. Камышлинский'!$O$20:$R$29</definedName>
    <definedName name="data_r_12" localSheetId="3">'м.р. Кинельский'!$O$20:$R$29</definedName>
    <definedName name="data_r_12" localSheetId="20">'м.р. Клявлинский'!$O$20:$R$29</definedName>
    <definedName name="data_r_12" localSheetId="25">'м.р. Кошкинский'!$O$20:$R$29</definedName>
    <definedName name="data_r_12" localSheetId="36">'м.р. Красноармейский'!$O$20:$R$29</definedName>
    <definedName name="data_r_12" localSheetId="26">'м.р. Красноярский'!$O$20:$R$29</definedName>
    <definedName name="data_r_12" localSheetId="33">'м.р. Нефтегорский'!$O$20:$R$29</definedName>
    <definedName name="data_r_12" localSheetId="37">'м.р. Пестравский'!$O$20:$R$29</definedName>
    <definedName name="data_r_12" localSheetId="21">'м.р. Похвистневский'!$O$20:$R$29</definedName>
    <definedName name="data_r_12" localSheetId="14">'м.р. Сергиевский'!$O$20:$R$29</definedName>
    <definedName name="data_r_12" localSheetId="28">'м.р. Ставропольский'!$O$20:$R$29</definedName>
    <definedName name="data_r_12" localSheetId="5">'м.р. Сызранский'!$O$20:$R$29</definedName>
    <definedName name="data_r_12" localSheetId="39">'м.р. Хворостянский'!$O$20:$R$29</definedName>
    <definedName name="data_r_12" localSheetId="15">'м.р. Челно-Вершинский'!$O$20:$R$29</definedName>
    <definedName name="data_r_12" localSheetId="16">'м.р. Шенталинский'!$O$20:$R$29</definedName>
    <definedName name="data_r_12" localSheetId="6">'м.р. Шигонский'!$O$20:$R$29</definedName>
    <definedName name="data_r_12" localSheetId="11">'м.р.Кинель-Черкасский '!$O$20:$R$29</definedName>
    <definedName name="data_r_12" localSheetId="9">ОУ!$O$20:$R$29</definedName>
    <definedName name="data_r_12" localSheetId="44">ПУ!$O$20:$R$29</definedName>
    <definedName name="data_r_12" localSheetId="17">СВУ!$O$20:$R$29</definedName>
    <definedName name="data_r_12" localSheetId="23">СЗ!$O$20:$R$29</definedName>
    <definedName name="data_r_12" localSheetId="13">СУ!$O$20:$R$29</definedName>
    <definedName name="data_r_12" localSheetId="27">ЦУ!$O$20:$R$29</definedName>
    <definedName name="data_r_12" localSheetId="30">ЮВУ!$O$20:$R$29</definedName>
    <definedName name="data_r_12" localSheetId="34">ЮЗУ!$O$20:$R$29</definedName>
    <definedName name="data_r_12" localSheetId="41">ЮУ!$O$20:$R$29</definedName>
    <definedName name="data_r_12">'Раздел 2.6'!$O$20:$R$29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29">'г. Жигулевск'!$P$20:$R$29</definedName>
    <definedName name="razdel_12" localSheetId="46">'г. Новокуйбышевск'!$P$20:$R$29</definedName>
    <definedName name="razdel_12" localSheetId="8">'г. Октябрьск'!$P$20:$R$29</definedName>
    <definedName name="razdel_12" localSheetId="10">'г. Отрадный'!$P$20:$R$29</definedName>
    <definedName name="razdel_12" localSheetId="22">'г. Похвистнево'!$P$20:$R$29</definedName>
    <definedName name="razdel_12" localSheetId="49">'г. Самара'!$P$20:$R$29</definedName>
    <definedName name="razdel_12" localSheetId="7">'г. Сызрань'!$P$20:$R$29</definedName>
    <definedName name="razdel_12" localSheetId="47">'г. Тольятти'!$P$20:$R$29</definedName>
    <definedName name="razdel_12" localSheetId="40">'г. Чапаевск'!$P$20:$R$29</definedName>
    <definedName name="razdel_12" localSheetId="2">'г.о. Кинель'!$P$20:$R$29</definedName>
    <definedName name="razdel_12" localSheetId="50">'Деп Сам'!$P$20:$R$29</definedName>
    <definedName name="razdel_12" localSheetId="48">'Деп Тольятти'!$P$20:$R$29</definedName>
    <definedName name="razdel_12" localSheetId="4">ЗУ!$P$20:$R$29</definedName>
    <definedName name="razdel_12" localSheetId="1">КУ!$P$20:$R$29</definedName>
    <definedName name="razdel_12" localSheetId="38">'м.р.  Приволжский'!$P$20:$R$29</definedName>
    <definedName name="razdel_12" localSheetId="31">'м.р. Алексеевский'!$P$20:$R$29</definedName>
    <definedName name="razdel_12" localSheetId="35">'м.р. Безенчукский'!$P$20:$R$29</definedName>
    <definedName name="razdel_12" localSheetId="12">'м.р. Богатовский'!$P$20:$R$29</definedName>
    <definedName name="razdel_12" localSheetId="42">'м.р. Большеглушицкий'!$P$20:$R$29</definedName>
    <definedName name="razdel_12" localSheetId="43">'м.р. Большечерниговский'!$P$20:$R$29</definedName>
    <definedName name="razdel_12" localSheetId="32">'м.р. Борский'!$P$20:$R$29</definedName>
    <definedName name="razdel_12" localSheetId="45">'м.р. Волжский'!$P$20:$R$29</definedName>
    <definedName name="razdel_12" localSheetId="24">'м.р. Елховский'!$P$20:$R$29</definedName>
    <definedName name="razdel_12" localSheetId="18">'м.р. Исаклинский'!$P$20:$R$29</definedName>
    <definedName name="razdel_12" localSheetId="19">'м.р. Камышлинский'!$P$20:$R$29</definedName>
    <definedName name="razdel_12" localSheetId="3">'м.р. Кинельский'!$P$20:$R$29</definedName>
    <definedName name="razdel_12" localSheetId="20">'м.р. Клявлинский'!$P$20:$R$29</definedName>
    <definedName name="razdel_12" localSheetId="25">'м.р. Кошкинский'!$P$20:$R$29</definedName>
    <definedName name="razdel_12" localSheetId="36">'м.р. Красноармейский'!$P$20:$R$29</definedName>
    <definedName name="razdel_12" localSheetId="26">'м.р. Красноярский'!$P$20:$R$29</definedName>
    <definedName name="razdel_12" localSheetId="33">'м.р. Нефтегорский'!$P$20:$R$29</definedName>
    <definedName name="razdel_12" localSheetId="37">'м.р. Пестравский'!$P$20:$R$29</definedName>
    <definedName name="razdel_12" localSheetId="21">'м.р. Похвистневский'!$P$20:$R$29</definedName>
    <definedName name="razdel_12" localSheetId="14">'м.р. Сергиевский'!$P$20:$R$29</definedName>
    <definedName name="razdel_12" localSheetId="28">'м.р. Ставропольский'!$P$20:$R$29</definedName>
    <definedName name="razdel_12" localSheetId="5">'м.р. Сызранский'!$P$20:$R$29</definedName>
    <definedName name="razdel_12" localSheetId="39">'м.р. Хворостянский'!$P$20:$R$29</definedName>
    <definedName name="razdel_12" localSheetId="15">'м.р. Челно-Вершинский'!$P$20:$R$29</definedName>
    <definedName name="razdel_12" localSheetId="16">'м.р. Шенталинский'!$P$20:$R$29</definedName>
    <definedName name="razdel_12" localSheetId="6">'м.р. Шигонский'!$P$20:$R$29</definedName>
    <definedName name="razdel_12" localSheetId="11">'м.р.Кинель-Черкасский '!$P$20:$R$29</definedName>
    <definedName name="razdel_12" localSheetId="9">ОУ!$P$20:$R$29</definedName>
    <definedName name="razdel_12" localSheetId="44">ПУ!$P$20:$R$29</definedName>
    <definedName name="razdel_12" localSheetId="17">СВУ!$P$20:$R$29</definedName>
    <definedName name="razdel_12" localSheetId="23">СЗ!$P$20:$R$29</definedName>
    <definedName name="razdel_12" localSheetId="13">СУ!$P$20:$R$29</definedName>
    <definedName name="razdel_12" localSheetId="27">ЦУ!$P$20:$R$29</definedName>
    <definedName name="razdel_12" localSheetId="30">ЮВУ!$P$20:$R$29</definedName>
    <definedName name="razdel_12" localSheetId="34">ЮЗУ!$P$20:$R$29</definedName>
    <definedName name="razdel_12" localSheetId="41">ЮУ!$P$20:$R$29</definedName>
    <definedName name="razdel_12">'Раздел 2.6'!$P$20:$R$29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R21" i="22" l="1"/>
  <c r="Q21" i="22"/>
  <c r="P21" i="22"/>
  <c r="R21" i="25" l="1"/>
  <c r="Q21" i="25"/>
  <c r="P21" i="25"/>
  <c r="R21" i="26"/>
  <c r="Q21" i="26"/>
  <c r="P21" i="26"/>
  <c r="R21" i="31" l="1"/>
  <c r="Q21" i="31"/>
  <c r="P21" i="31"/>
  <c r="R21" i="32"/>
  <c r="Q21" i="32"/>
  <c r="P21" i="32"/>
  <c r="R21" i="33"/>
  <c r="Q21" i="33"/>
  <c r="P21" i="33"/>
  <c r="R21" i="34"/>
  <c r="Q21" i="34"/>
  <c r="P21" i="34"/>
  <c r="R21" i="35"/>
  <c r="Q21" i="35"/>
  <c r="P21" i="35"/>
  <c r="R21" i="36"/>
  <c r="Q21" i="36"/>
  <c r="P21" i="36"/>
  <c r="R21" i="28" l="1"/>
  <c r="Q21" i="28"/>
  <c r="P21" i="28"/>
  <c r="R21" i="29"/>
  <c r="Q21" i="29"/>
  <c r="P21" i="29"/>
  <c r="R21" i="59" l="1"/>
  <c r="Q21" i="59"/>
  <c r="P21" i="59"/>
  <c r="R21" i="60"/>
  <c r="Q21" i="60"/>
  <c r="P21" i="60"/>
  <c r="R21" i="61"/>
  <c r="Q21" i="61"/>
  <c r="P21" i="61"/>
  <c r="R21" i="24" l="1"/>
  <c r="Q21" i="24"/>
  <c r="P21" i="24"/>
  <c r="R21" i="38" l="1"/>
  <c r="Q21" i="38"/>
  <c r="P21" i="38"/>
  <c r="R21" i="39"/>
  <c r="Q21" i="39"/>
  <c r="P21" i="39"/>
  <c r="R21" i="40"/>
  <c r="Q21" i="40"/>
  <c r="P21" i="40"/>
  <c r="R21" i="49" l="1"/>
  <c r="Q21" i="49"/>
  <c r="P21" i="49"/>
  <c r="R21" i="50"/>
  <c r="Q21" i="50"/>
  <c r="P21" i="50"/>
  <c r="R21" i="51"/>
  <c r="Q21" i="51"/>
  <c r="P21" i="51"/>
  <c r="R21" i="52"/>
  <c r="Q21" i="52"/>
  <c r="P21" i="52"/>
  <c r="R21" i="53"/>
  <c r="Q21" i="53"/>
  <c r="P21" i="53"/>
  <c r="R21" i="45" l="1"/>
  <c r="Q21" i="45"/>
  <c r="P21" i="45"/>
  <c r="R21" i="46"/>
  <c r="Q21" i="46"/>
  <c r="P21" i="46"/>
  <c r="R21" i="47"/>
  <c r="Q21" i="47"/>
  <c r="P21" i="47"/>
  <c r="R21" i="63" l="1"/>
  <c r="Q21" i="63"/>
  <c r="P21" i="63"/>
  <c r="R21" i="65"/>
  <c r="Q21" i="65"/>
  <c r="P21" i="65"/>
  <c r="R21" i="66"/>
  <c r="Q21" i="66"/>
  <c r="P21" i="66"/>
  <c r="R21" i="68" l="1"/>
  <c r="P21" i="68"/>
  <c r="R21" i="69"/>
  <c r="Q21" i="69"/>
  <c r="P21" i="69"/>
  <c r="R21" i="42" l="1"/>
  <c r="Q21" i="42"/>
  <c r="P21" i="42"/>
  <c r="R21" i="56" l="1"/>
  <c r="Q21" i="56"/>
  <c r="P21" i="56"/>
  <c r="R21" i="57"/>
  <c r="Q21" i="57"/>
  <c r="P21" i="57"/>
  <c r="R22" i="44" l="1"/>
  <c r="P23" i="44"/>
  <c r="R23" i="44"/>
  <c r="P25" i="44"/>
  <c r="R26" i="44"/>
  <c r="P27" i="44"/>
  <c r="R27" i="44"/>
  <c r="P29" i="44"/>
  <c r="R21" i="44"/>
  <c r="Q22" i="67"/>
  <c r="R22" i="67"/>
  <c r="R23" i="67"/>
  <c r="P24" i="67"/>
  <c r="P25" i="67"/>
  <c r="Q25" i="67"/>
  <c r="Q26" i="67"/>
  <c r="R26" i="67"/>
  <c r="P28" i="67"/>
  <c r="P29" i="67"/>
  <c r="Q29" i="67"/>
  <c r="R21" i="67"/>
  <c r="Q28" i="71"/>
  <c r="R25" i="71"/>
  <c r="P23" i="71"/>
  <c r="P22" i="44"/>
  <c r="Q29" i="71"/>
  <c r="R26" i="71"/>
  <c r="Q26" i="71"/>
  <c r="P24" i="71"/>
  <c r="Q29" i="44"/>
  <c r="R28" i="44"/>
  <c r="P28" i="44"/>
  <c r="Q26" i="44"/>
  <c r="P26" i="44"/>
  <c r="Q25" i="44"/>
  <c r="P24" i="44"/>
  <c r="Q23" i="44"/>
  <c r="Q22" i="44"/>
  <c r="Q21" i="44"/>
  <c r="P21" i="44"/>
  <c r="P22" i="27"/>
  <c r="Q22" i="27"/>
  <c r="R22" i="27"/>
  <c r="P23" i="27"/>
  <c r="Q23" i="27"/>
  <c r="R23" i="27"/>
  <c r="P24" i="27"/>
  <c r="Q24" i="27"/>
  <c r="R24" i="27"/>
  <c r="P25" i="27"/>
  <c r="Q25" i="27"/>
  <c r="R25" i="27"/>
  <c r="P26" i="27"/>
  <c r="Q26" i="27"/>
  <c r="R26" i="27"/>
  <c r="P27" i="27"/>
  <c r="Q27" i="27"/>
  <c r="R27" i="27"/>
  <c r="P28" i="27"/>
  <c r="Q28" i="27"/>
  <c r="R28" i="27"/>
  <c r="P29" i="27"/>
  <c r="Q29" i="27"/>
  <c r="R29" i="27"/>
  <c r="Q21" i="27"/>
  <c r="R21" i="27"/>
  <c r="P21" i="27"/>
  <c r="P22" i="30"/>
  <c r="Q22" i="30"/>
  <c r="R22" i="30"/>
  <c r="P23" i="30"/>
  <c r="Q23" i="30"/>
  <c r="R23" i="30"/>
  <c r="P24" i="30"/>
  <c r="Q24" i="30"/>
  <c r="R24" i="30"/>
  <c r="P25" i="30"/>
  <c r="Q25" i="30"/>
  <c r="R25" i="30"/>
  <c r="P26" i="30"/>
  <c r="Q26" i="30"/>
  <c r="R26" i="30"/>
  <c r="P27" i="30"/>
  <c r="Q27" i="30"/>
  <c r="R27" i="30"/>
  <c r="P28" i="30"/>
  <c r="Q28" i="30"/>
  <c r="R28" i="30"/>
  <c r="P29" i="30"/>
  <c r="Q29" i="30"/>
  <c r="R29" i="30"/>
  <c r="Q21" i="30"/>
  <c r="R21" i="30"/>
  <c r="P21" i="30"/>
  <c r="P22" i="37"/>
  <c r="Q22" i="37"/>
  <c r="R22" i="37"/>
  <c r="P23" i="37"/>
  <c r="Q23" i="37"/>
  <c r="R23" i="37"/>
  <c r="P24" i="37"/>
  <c r="Q24" i="37"/>
  <c r="R24" i="37"/>
  <c r="P25" i="37"/>
  <c r="Q25" i="37"/>
  <c r="R25" i="37"/>
  <c r="P26" i="37"/>
  <c r="Q26" i="37"/>
  <c r="R26" i="37"/>
  <c r="P27" i="37"/>
  <c r="Q27" i="37"/>
  <c r="R27" i="37"/>
  <c r="P28" i="37"/>
  <c r="Q28" i="37"/>
  <c r="R28" i="37"/>
  <c r="P29" i="37"/>
  <c r="Q29" i="37"/>
  <c r="R29" i="37"/>
  <c r="Q21" i="37"/>
  <c r="R21" i="37"/>
  <c r="P21" i="37"/>
  <c r="P22" i="41"/>
  <c r="Q22" i="41"/>
  <c r="R22" i="41"/>
  <c r="P23" i="41"/>
  <c r="Q23" i="41"/>
  <c r="R23" i="41"/>
  <c r="P24" i="41"/>
  <c r="Q24" i="41"/>
  <c r="R24" i="41"/>
  <c r="P25" i="41"/>
  <c r="Q25" i="41"/>
  <c r="R25" i="41"/>
  <c r="P26" i="41"/>
  <c r="Q26" i="41"/>
  <c r="R26" i="41"/>
  <c r="P27" i="41"/>
  <c r="Q27" i="41"/>
  <c r="R27" i="41"/>
  <c r="P28" i="41"/>
  <c r="Q28" i="41"/>
  <c r="R28" i="41"/>
  <c r="P29" i="41"/>
  <c r="Q29" i="41"/>
  <c r="R29" i="41"/>
  <c r="Q21" i="41"/>
  <c r="R21" i="41"/>
  <c r="P21" i="41"/>
  <c r="Q24" i="44"/>
  <c r="R24" i="44"/>
  <c r="R25" i="44"/>
  <c r="Q27" i="44"/>
  <c r="Q28" i="44"/>
  <c r="R29" i="44"/>
  <c r="P22" i="48"/>
  <c r="Q22" i="48"/>
  <c r="R22" i="48"/>
  <c r="P23" i="48"/>
  <c r="Q23" i="48"/>
  <c r="R23" i="48"/>
  <c r="P24" i="48"/>
  <c r="Q24" i="48"/>
  <c r="R24" i="48"/>
  <c r="P25" i="48"/>
  <c r="Q25" i="48"/>
  <c r="R25" i="48"/>
  <c r="P26" i="48"/>
  <c r="Q26" i="48"/>
  <c r="R26" i="48"/>
  <c r="P27" i="48"/>
  <c r="Q27" i="48"/>
  <c r="R27" i="48"/>
  <c r="P28" i="48"/>
  <c r="Q28" i="48"/>
  <c r="R28" i="48"/>
  <c r="P29" i="48"/>
  <c r="Q29" i="48"/>
  <c r="R29" i="48"/>
  <c r="Q21" i="48"/>
  <c r="R21" i="48"/>
  <c r="P21" i="48"/>
  <c r="P22" i="54"/>
  <c r="Q22" i="54"/>
  <c r="R22" i="54"/>
  <c r="P23" i="54"/>
  <c r="Q23" i="54"/>
  <c r="R23" i="54"/>
  <c r="P24" i="54"/>
  <c r="Q24" i="54"/>
  <c r="R24" i="54"/>
  <c r="P25" i="54"/>
  <c r="Q25" i="54"/>
  <c r="R25" i="54"/>
  <c r="P26" i="54"/>
  <c r="Q26" i="54"/>
  <c r="R26" i="54"/>
  <c r="P27" i="54"/>
  <c r="Q27" i="54"/>
  <c r="R27" i="54"/>
  <c r="P28" i="54"/>
  <c r="Q28" i="54"/>
  <c r="R28" i="54"/>
  <c r="P29" i="54"/>
  <c r="Q29" i="54"/>
  <c r="R29" i="54"/>
  <c r="Q21" i="54"/>
  <c r="R21" i="54"/>
  <c r="P21" i="54"/>
  <c r="P22" i="58"/>
  <c r="Q22" i="58"/>
  <c r="R22" i="58"/>
  <c r="P23" i="58"/>
  <c r="Q23" i="58"/>
  <c r="R23" i="58"/>
  <c r="P24" i="58"/>
  <c r="Q24" i="58"/>
  <c r="R24" i="58"/>
  <c r="P25" i="58"/>
  <c r="Q25" i="58"/>
  <c r="R25" i="58"/>
  <c r="P26" i="58"/>
  <c r="Q26" i="58"/>
  <c r="R26" i="58"/>
  <c r="P27" i="58"/>
  <c r="Q27" i="58"/>
  <c r="R27" i="58"/>
  <c r="P28" i="58"/>
  <c r="Q28" i="58"/>
  <c r="R28" i="58"/>
  <c r="P29" i="58"/>
  <c r="Q29" i="58"/>
  <c r="R29" i="58"/>
  <c r="Q21" i="58"/>
  <c r="R21" i="58"/>
  <c r="P21" i="58"/>
  <c r="P22" i="62"/>
  <c r="Q22" i="62"/>
  <c r="R22" i="62"/>
  <c r="P23" i="62"/>
  <c r="Q23" i="62"/>
  <c r="R23" i="62"/>
  <c r="P24" i="62"/>
  <c r="Q24" i="62"/>
  <c r="R24" i="62"/>
  <c r="P25" i="62"/>
  <c r="Q25" i="62"/>
  <c r="R25" i="62"/>
  <c r="P26" i="62"/>
  <c r="Q26" i="62"/>
  <c r="R26" i="62"/>
  <c r="P27" i="62"/>
  <c r="Q27" i="62"/>
  <c r="R27" i="62"/>
  <c r="P28" i="62"/>
  <c r="Q28" i="62"/>
  <c r="R28" i="62"/>
  <c r="P29" i="62"/>
  <c r="Q29" i="62"/>
  <c r="R29" i="62"/>
  <c r="Q21" i="62"/>
  <c r="R21" i="62"/>
  <c r="P21" i="62"/>
  <c r="P22" i="67"/>
  <c r="P23" i="67"/>
  <c r="Q23" i="67"/>
  <c r="Q24" i="67"/>
  <c r="R24" i="67"/>
  <c r="R25" i="67"/>
  <c r="P26" i="67"/>
  <c r="P27" i="67"/>
  <c r="Q27" i="67"/>
  <c r="R27" i="67"/>
  <c r="Q28" i="67"/>
  <c r="R28" i="67"/>
  <c r="R29" i="67"/>
  <c r="Q21" i="67"/>
  <c r="P21" i="67"/>
  <c r="P22" i="71"/>
  <c r="Q23" i="71"/>
  <c r="Q24" i="71"/>
  <c r="R24" i="71"/>
  <c r="P26" i="71"/>
  <c r="P27" i="71"/>
  <c r="Q27" i="71"/>
  <c r="R28" i="71"/>
  <c r="R29" i="71"/>
  <c r="Q21" i="71"/>
  <c r="P26" i="13" l="1"/>
  <c r="Q26" i="13"/>
  <c r="Q29" i="13"/>
  <c r="P24" i="13"/>
  <c r="R28" i="13"/>
  <c r="Q24" i="13"/>
  <c r="Q21" i="13"/>
  <c r="P27" i="13"/>
  <c r="Q23" i="13"/>
  <c r="R26" i="13"/>
  <c r="R25" i="13"/>
  <c r="Q27" i="13"/>
  <c r="P23" i="13"/>
  <c r="R29" i="13"/>
  <c r="P22" i="13"/>
  <c r="Q28" i="13"/>
  <c r="R24" i="13"/>
  <c r="R21" i="71"/>
  <c r="R21" i="13" s="1"/>
  <c r="P29" i="71"/>
  <c r="P29" i="13" s="1"/>
  <c r="R27" i="71"/>
  <c r="R27" i="13" s="1"/>
  <c r="P25" i="71"/>
  <c r="P25" i="13" s="1"/>
  <c r="R23" i="71"/>
  <c r="R23" i="13" s="1"/>
  <c r="Q22" i="71"/>
  <c r="Q22" i="13" s="1"/>
  <c r="P28" i="71"/>
  <c r="P28" i="13" s="1"/>
  <c r="Q25" i="71"/>
  <c r="Q25" i="13" s="1"/>
  <c r="R22" i="71"/>
  <c r="R22" i="13" s="1"/>
  <c r="P21" i="71"/>
  <c r="P21" i="13" s="1"/>
</calcChain>
</file>

<file path=xl/sharedStrings.xml><?xml version="1.0" encoding="utf-8"?>
<sst xmlns="http://schemas.openxmlformats.org/spreadsheetml/2006/main" count="816" uniqueCount="16">
  <si>
    <t>Наименование показателей</t>
  </si>
  <si>
    <t>№
строки</t>
  </si>
  <si>
    <t>Код по ОКЕИ: единица – 642</t>
  </si>
  <si>
    <t>Поступило экземпляров за отчетный год</t>
  </si>
  <si>
    <t>Выбыло экземпляров за отчетный год</t>
  </si>
  <si>
    <t xml:space="preserve">   из него:
      учебники</t>
  </si>
  <si>
    <t xml:space="preserve">      художественная литература</t>
  </si>
  <si>
    <t xml:space="preserve">      справочный материал</t>
  </si>
  <si>
    <t xml:space="preserve">   Из строки 01:
      печатные  издания</t>
  </si>
  <si>
    <t xml:space="preserve">      аудиовизуальные документы</t>
  </si>
  <si>
    <t xml:space="preserve">      документы на микроформах</t>
  </si>
  <si>
    <t xml:space="preserve">      электронные документы</t>
  </si>
  <si>
    <t>Состоит экземпля-
ров на конец отчетного года</t>
  </si>
  <si>
    <t>Объем фондов  библиотек – всего (сумма строк 06-09)</t>
  </si>
  <si>
    <t xml:space="preserve">      учебные пособия</t>
  </si>
  <si>
    <t>2.6. Формирование и использование библиотечного (книжного)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</si>
</sst>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5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2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3" fontId="20" fillId="0" borderId="0" xfId="0" applyNumberFormat="1" applyFont="1"/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3" fontId="23" fillId="20" borderId="12" xfId="0" applyNumberFormat="1" applyFont="1" applyFill="1" applyBorder="1" applyAlignment="1">
      <alignment horizontal="center" vertical="center" wrapText="1"/>
    </xf>
    <xf numFmtId="3" fontId="24" fillId="20" borderId="12" xfId="0" applyNumberFormat="1" applyFont="1" applyFill="1" applyBorder="1" applyAlignment="1">
      <alignment horizontal="center" vertical="center" wrapText="1"/>
    </xf>
    <xf numFmtId="3" fontId="22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2" bestFit="1" customWidth="1"/>
    <col min="2" max="14" width="2" style="2" hidden="1" customWidth="1"/>
    <col min="15" max="15" width="6.42578125" style="2" bestFit="1" customWidth="1"/>
    <col min="16" max="17" width="15.7109375" style="2" customWidth="1"/>
    <col min="18" max="18" width="24.5703125" style="2" customWidth="1"/>
    <col min="19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КУ!P21+ЗУ!P21+ОУ!P21+СУ!P21+СВУ!P21+СЗ!P21+ЦУ!P21+ЮВУ!P21+ЮЗУ!P21+ЮУ!P21+ПУ!P21+'Деп Тольятти'!P21+'г. Самара'!P21+'Деп Сам'!P21+'г. Тольятти'!P21</f>
        <v>770896</v>
      </c>
      <c r="Q21" s="1">
        <f>КУ!Q21+ЗУ!Q21+ОУ!Q21+СУ!Q21+СВУ!Q21+СЗ!Q21+ЦУ!Q21+ЮВУ!Q21+ЮЗУ!Q21+ЮУ!Q21+ПУ!Q21+'Деп Тольятти'!Q21+'г. Самара'!Q21+'Деп Сам'!Q21+'г. Тольятти'!Q21</f>
        <v>493872</v>
      </c>
      <c r="R21" s="1">
        <f>КУ!R21+ЗУ!R21+ОУ!R21+СУ!R21+СВУ!R21+СЗ!R21+ЦУ!R21+ЮВУ!R21+ЮЗУ!R21+ЮУ!R21+ПУ!R21+'Деп Тольятти'!R21+'г. Самара'!R21+'Деп Сам'!R21+'г. Тольятти'!R21</f>
        <v>9644708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КУ!P22+ЗУ!P22+ОУ!P22+СУ!P22+СВУ!P22+СЗ!P22+ЦУ!P22+ЮВУ!P22+ЮЗУ!P22+ЮУ!P22+ПУ!P22+'Деп Тольятти'!P22+'г. Самара'!P22+'Деп Сам'!P22+'г. Тольятти'!P22</f>
        <v>625882</v>
      </c>
      <c r="Q22" s="1">
        <f>КУ!Q22+ЗУ!Q22+ОУ!Q22+СУ!Q22+СВУ!Q22+СЗ!Q22+ЦУ!Q22+ЮВУ!Q22+ЮЗУ!Q22+ЮУ!Q22+ПУ!Q22+'Деп Тольятти'!Q22+'г. Самара'!Q22+'Деп Сам'!Q22+'г. Тольятти'!Q22</f>
        <v>363213</v>
      </c>
      <c r="R22" s="1">
        <f>КУ!R22+ЗУ!R22+ОУ!R22+СУ!R22+СВУ!R22+СЗ!R22+ЦУ!R22+ЮВУ!R22+ЮЗУ!R22+ЮУ!R22+ПУ!R22+'Деп Тольятти'!R22+'г. Самара'!R22+'Деп Сам'!R22+'г. Тольятти'!R22</f>
        <v>5273745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КУ!P23+ЗУ!P23+ОУ!P23+СУ!P23+СВУ!P23+СЗ!P23+ЦУ!P23+ЮВУ!P23+ЮЗУ!P23+ЮУ!P23+ПУ!P23+'Деп Тольятти'!P23+'г. Самара'!P23+'Деп Сам'!P23+'г. Тольятти'!P23</f>
        <v>130784</v>
      </c>
      <c r="Q23" s="1">
        <f>КУ!Q23+ЗУ!Q23+ОУ!Q23+СУ!Q23+СВУ!Q23+СЗ!Q23+ЦУ!Q23+ЮВУ!Q23+ЮЗУ!Q23+ЮУ!Q23+ПУ!Q23+'Деп Тольятти'!Q23+'г. Самара'!Q23+'Деп Сам'!Q23+'г. Тольятти'!Q23</f>
        <v>30138</v>
      </c>
      <c r="R23" s="1">
        <f>КУ!R23+ЗУ!R23+ОУ!R23+СУ!R23+СВУ!R23+СЗ!R23+ЦУ!R23+ЮВУ!R23+ЮЗУ!R23+ЮУ!R23+ПУ!R23+'Деп Тольятти'!R23+'г. Самара'!R23+'Деп Сам'!R23+'г. Тольятти'!R23</f>
        <v>583465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КУ!P24+ЗУ!P24+ОУ!P24+СУ!P24+СВУ!P24+СЗ!P24+ЦУ!P24+ЮВУ!P24+ЮЗУ!P24+ЮУ!P24+ПУ!P24+'Деп Тольятти'!P24+'г. Самара'!P24+'Деп Сам'!P24+'г. Тольятти'!P24</f>
        <v>3788</v>
      </c>
      <c r="Q24" s="1">
        <f>КУ!Q24+ЗУ!Q24+ОУ!Q24+СУ!Q24+СВУ!Q24+СЗ!Q24+ЦУ!Q24+ЮВУ!Q24+ЮЗУ!Q24+ЮУ!Q24+ПУ!Q24+'Деп Тольятти'!Q24+'г. Самара'!Q24+'Деп Сам'!Q24+'г. Тольятти'!Q24</f>
        <v>72595</v>
      </c>
      <c r="R24" s="1">
        <f>КУ!R24+ЗУ!R24+ОУ!R24+СУ!R24+СВУ!R24+СЗ!R24+ЦУ!R24+ЮВУ!R24+ЮЗУ!R24+ЮУ!R24+ПУ!R24+'Деп Тольятти'!R24+'г. Самара'!R24+'Деп Сам'!R24+'г. Тольятти'!R24</f>
        <v>3388532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КУ!P25+ЗУ!P25+ОУ!P25+СУ!P25+СВУ!P25+СЗ!P25+ЦУ!P25+ЮВУ!P25+ЮЗУ!P25+ЮУ!P25+ПУ!P25+'Деп Тольятти'!P25+'г. Самара'!P25+'Деп Сам'!P25+'г. Тольятти'!P25</f>
        <v>838</v>
      </c>
      <c r="Q25" s="1">
        <f>КУ!Q25+ЗУ!Q25+ОУ!Q25+СУ!Q25+СВУ!Q25+СЗ!Q25+ЦУ!Q25+ЮВУ!Q25+ЮЗУ!Q25+ЮУ!Q25+ПУ!Q25+'Деп Тольятти'!Q25+'г. Самара'!Q25+'Деп Сам'!Q25+'г. Тольятти'!Q25</f>
        <v>6912</v>
      </c>
      <c r="R25" s="1">
        <f>КУ!R25+ЗУ!R25+ОУ!R25+СУ!R25+СВУ!R25+СЗ!R25+ЦУ!R25+ЮВУ!R25+ЮЗУ!R25+ЮУ!R25+ПУ!R25+'Деп Тольятти'!R25+'г. Самара'!R25+'Деп Сам'!R25+'г. Тольятти'!R25</f>
        <v>177113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КУ!P26+ЗУ!P26+ОУ!P26+СУ!P26+СВУ!P26+СЗ!P26+ЦУ!P26+ЮВУ!P26+ЮЗУ!P26+ЮУ!P26+ПУ!P26+'Деп Тольятти'!P26+'г. Самара'!P26+'Деп Сам'!P26+'г. Тольятти'!P26</f>
        <v>762063</v>
      </c>
      <c r="Q26" s="1">
        <f>КУ!Q26+ЗУ!Q26+ОУ!Q26+СУ!Q26+СВУ!Q26+СЗ!Q26+ЦУ!Q26+ЮВУ!Q26+ЮЗУ!Q26+ЮУ!Q26+ПУ!Q26+'Деп Тольятти'!Q26+'г. Самара'!Q26+'Деп Сам'!Q26+'г. Тольятти'!Q26</f>
        <v>484033</v>
      </c>
      <c r="R26" s="1">
        <f>КУ!R26+ЗУ!R26+ОУ!R26+СУ!R26+СВУ!R26+СЗ!R26+ЦУ!R26+ЮВУ!R26+ЮЗУ!R26+ЮУ!R26+ПУ!R26+'Деп Тольятти'!R26+'г. Самара'!R26+'Деп Сам'!R26+'г. Тольятти'!R26</f>
        <v>9570535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КУ!P27+ЗУ!P27+ОУ!P27+СУ!P27+СВУ!P27+СЗ!P27+ЦУ!P27+ЮВУ!P27+ЮЗУ!P27+ЮУ!P27+ПУ!P27+'Деп Тольятти'!P27+'г. Самара'!P27+'Деп Сам'!P27+'г. Тольятти'!P27</f>
        <v>175</v>
      </c>
      <c r="Q27" s="1">
        <f>КУ!Q27+ЗУ!Q27+ОУ!Q27+СУ!Q27+СВУ!Q27+СЗ!Q27+ЦУ!Q27+ЮВУ!Q27+ЮЗУ!Q27+ЮУ!Q27+ПУ!Q27+'Деп Тольятти'!Q27+'г. Самара'!Q27+'Деп Сам'!Q27+'г. Тольятти'!Q27</f>
        <v>1366</v>
      </c>
      <c r="R27" s="1">
        <f>КУ!R27+ЗУ!R27+ОУ!R27+СУ!R27+СВУ!R27+СЗ!R27+ЦУ!R27+ЮВУ!R27+ЮЗУ!R27+ЮУ!R27+ПУ!R27+'Деп Тольятти'!R27+'г. Самара'!R27+'Деп Сам'!R27+'г. Тольятти'!R27</f>
        <v>20504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КУ!P28+ЗУ!P28+ОУ!P28+СУ!P28+СВУ!P28+СЗ!P28+ЦУ!P28+ЮВУ!P28+ЮЗУ!P28+ЮУ!P28+ПУ!P28+'Деп Тольятти'!P28+'г. Самара'!P28+'Деп Сам'!P28+'г. Тольятти'!P28</f>
        <v>0</v>
      </c>
      <c r="Q28" s="1">
        <f>КУ!Q28+ЗУ!Q28+ОУ!Q28+СУ!Q28+СВУ!Q28+СЗ!Q28+ЦУ!Q28+ЮВУ!Q28+ЮЗУ!Q28+ЮУ!Q28+ПУ!Q28+'Деп Тольятти'!Q28+'г. Самара'!Q28+'Деп Сам'!Q28+'г. Тольятти'!Q28</f>
        <v>0</v>
      </c>
      <c r="R28" s="1">
        <f>КУ!R28+ЗУ!R28+ОУ!R28+СУ!R28+СВУ!R28+СЗ!R28+ЦУ!R28+ЮВУ!R28+ЮЗУ!R28+ЮУ!R28+ПУ!R28+'Деп Тольятти'!R28+'г. Самара'!R28+'Деп Сам'!R28+'г. Тольятти'!R28</f>
        <v>563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КУ!P29+ЗУ!P29+ОУ!P29+СУ!P29+СВУ!P29+СЗ!P29+ЦУ!P29+ЮВУ!P29+ЮЗУ!P29+ЮУ!P29+ПУ!P29+'Деп Тольятти'!P29+'г. Самара'!P29+'Деп Сам'!P29+'г. Тольятти'!P29</f>
        <v>8658</v>
      </c>
      <c r="Q29" s="1">
        <f>КУ!Q29+ЗУ!Q29+ОУ!Q29+СУ!Q29+СВУ!Q29+СЗ!Q29+ЦУ!Q29+ЮВУ!Q29+ЮЗУ!Q29+ЮУ!Q29+ПУ!Q29+'Деп Тольятти'!Q29+'г. Самара'!Q29+'Деп Сам'!Q29+'г. Тольятти'!Q29</f>
        <v>8473</v>
      </c>
      <c r="R29" s="1">
        <f>КУ!R29+ЗУ!R29+ОУ!R29+СУ!R29+СВУ!R29+СЗ!R29+ЦУ!R29+ЮВУ!R29+ЮЗУ!R29+ЮУ!R29+ПУ!R29+'Деп Тольятти'!R29+'г. Самара'!R29+'Деп Сам'!R29+'г. Тольятти'!R29</f>
        <v>53106</v>
      </c>
    </row>
  </sheetData>
  <sheetProtection selectLockedCells="1"/>
  <mergeCells count="2">
    <mergeCell ref="A17:R17"/>
    <mergeCell ref="A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V22" sqref="V2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'г. Отрадный'!P21+'м.р.Кинель-Черкасский '!P21+'м.р. Богатовский'!P21</f>
        <v>24536</v>
      </c>
      <c r="Q21" s="16">
        <f>'г. Отрадный'!Q21+'м.р.Кинель-Черкасский '!Q21+'м.р. Богатовский'!Q21</f>
        <v>21753</v>
      </c>
      <c r="R21" s="16">
        <f>'г. Отрадный'!R21+'м.р.Кинель-Черкасский '!R21+'м.р. Богатовский'!R21</f>
        <v>337012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'г. Отрадный'!P22+'м.р.Кинель-Черкасский '!P22+'м.р. Богатовский'!P22</f>
        <v>18418</v>
      </c>
      <c r="Q22" s="15">
        <f>'г. Отрадный'!Q22+'м.р.Кинель-Черкасский '!Q22+'м.р. Богатовский'!Q22</f>
        <v>19208</v>
      </c>
      <c r="R22" s="15">
        <f>'г. Отрадный'!R22+'м.р.Кинель-Черкасский '!R22+'м.р. Богатовский'!R22</f>
        <v>136561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'г. Отрадный'!P23+'м.р.Кинель-Черкасский '!P23+'м.р. Богатовский'!P23</f>
        <v>6118</v>
      </c>
      <c r="Q23" s="15">
        <f>'г. Отрадный'!Q23+'м.р.Кинель-Черкасский '!Q23+'м.р. Богатовский'!Q23</f>
        <v>1011</v>
      </c>
      <c r="R23" s="15">
        <f>'г. Отрадный'!R23+'м.р.Кинель-Черкасский '!R23+'м.р. Богатовский'!R23</f>
        <v>16805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'г. Отрадный'!P24+'м.р.Кинель-Черкасский '!P24+'м.р. Богатовский'!P24</f>
        <v>0</v>
      </c>
      <c r="Q24" s="15">
        <f>'г. Отрадный'!Q24+'м.р.Кинель-Черкасский '!Q24+'м.р. Богатовский'!Q24</f>
        <v>1529</v>
      </c>
      <c r="R24" s="15">
        <f>'г. Отрадный'!R24+'м.р.Кинель-Черкасский '!R24+'м.р. Богатовский'!R24</f>
        <v>178235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'г. Отрадный'!P25+'м.р.Кинель-Черкасский '!P25+'м.р. Богатовский'!P25</f>
        <v>0</v>
      </c>
      <c r="Q25" s="15">
        <f>'г. Отрадный'!Q25+'м.р.Кинель-Черкасский '!Q25+'м.р. Богатовский'!Q25</f>
        <v>5</v>
      </c>
      <c r="R25" s="15">
        <f>'г. Отрадный'!R25+'м.р.Кинель-Черкасский '!R25+'м.р. Богатовский'!R25</f>
        <v>5411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'г. Отрадный'!P26+'м.р.Кинель-Черкасский '!P26+'м.р. Богатовский'!P26</f>
        <v>24146</v>
      </c>
      <c r="Q26" s="15">
        <f>'г. Отрадный'!Q26+'м.р.Кинель-Черкасский '!Q26+'м.р. Богатовский'!Q26</f>
        <v>21401</v>
      </c>
      <c r="R26" s="15">
        <f>'г. Отрадный'!R26+'м.р.Кинель-Черкасский '!R26+'м.р. Богатовский'!R26</f>
        <v>336599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'г. Отрадный'!P27+'м.р.Кинель-Черкасский '!P27+'м.р. Богатовский'!P27</f>
        <v>0</v>
      </c>
      <c r="Q27" s="15">
        <f>'г. Отрадный'!Q27+'м.р.Кинель-Черкасский '!Q27+'м.р. Богатовский'!Q27</f>
        <v>0</v>
      </c>
      <c r="R27" s="15">
        <f>'г. Отрадный'!R27+'м.р.Кинель-Черкасский '!R27+'м.р. Богатовский'!R27</f>
        <v>0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'г. Отрадный'!P28+'м.р.Кинель-Черкасский '!P28+'м.р. Богатовский'!P28</f>
        <v>0</v>
      </c>
      <c r="Q28" s="15">
        <f>'г. Отрадный'!Q28+'м.р.Кинель-Черкасский '!Q28+'м.р. Богатовский'!Q28</f>
        <v>0</v>
      </c>
      <c r="R28" s="15">
        <f>'г. Отрадный'!R28+'м.р.Кинель-Черкасский '!R28+'м.р. Богатовский'!R28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'г. Отрадный'!P29+'м.р.Кинель-Черкасский '!P29+'м.р. Богатовский'!P29</f>
        <v>390</v>
      </c>
      <c r="Q29" s="15">
        <f>'г. Отрадный'!Q29+'м.р.Кинель-Черкасский '!Q29+'м.р. Богатовский'!Q29</f>
        <v>352</v>
      </c>
      <c r="R29" s="15">
        <f>'г. Отрадный'!R29+'м.р.Кинель-Черкасский '!R29+'м.р. Богатовский'!R29</f>
        <v>413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R45" sqref="R45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P26+P28+P29</f>
        <v>11188</v>
      </c>
      <c r="Q21" s="13">
        <f t="shared" ref="Q21:R21" si="0">Q26+Q28+Q29</f>
        <v>6365</v>
      </c>
      <c r="R21" s="13">
        <f t="shared" si="0"/>
        <v>119272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8444</v>
      </c>
      <c r="Q22" s="14">
        <v>6299</v>
      </c>
      <c r="R22" s="14">
        <v>57182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2744</v>
      </c>
      <c r="Q23" s="14">
        <v>66</v>
      </c>
      <c r="R23" s="14">
        <v>6198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54180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1712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11110</v>
      </c>
      <c r="Q26" s="14">
        <v>6299</v>
      </c>
      <c r="R26" s="14">
        <v>119194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78</v>
      </c>
      <c r="Q29" s="14">
        <v>66</v>
      </c>
      <c r="R29" s="14">
        <v>78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10349</v>
      </c>
      <c r="Q21" s="13">
        <f t="shared" ref="Q21:R21" si="0">Q26+Q27+Q28+Q29</f>
        <v>10326</v>
      </c>
      <c r="R21" s="13">
        <f t="shared" si="0"/>
        <v>170340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7791</v>
      </c>
      <c r="Q22" s="14">
        <v>10172</v>
      </c>
      <c r="R22" s="14">
        <v>62588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2558</v>
      </c>
      <c r="Q23" s="14">
        <v>154</v>
      </c>
      <c r="R23" s="14">
        <v>7251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98018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2483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10180</v>
      </c>
      <c r="Q26" s="14">
        <v>10172</v>
      </c>
      <c r="R26" s="14">
        <v>170148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169</v>
      </c>
      <c r="Q29" s="14">
        <v>154</v>
      </c>
      <c r="R29" s="14">
        <v>192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2999</v>
      </c>
      <c r="Q21" s="13">
        <f t="shared" ref="Q21:R21" si="0">Q26+Q27+Q28+Q29</f>
        <v>5062</v>
      </c>
      <c r="R21" s="13">
        <f t="shared" si="0"/>
        <v>47400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2183</v>
      </c>
      <c r="Q22" s="14">
        <v>2737</v>
      </c>
      <c r="R22" s="14">
        <v>16791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816</v>
      </c>
      <c r="Q23" s="14">
        <v>791</v>
      </c>
      <c r="R23" s="14">
        <v>3356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1529</v>
      </c>
      <c r="R24" s="14">
        <v>26037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5</v>
      </c>
      <c r="R25" s="14">
        <v>1216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2856</v>
      </c>
      <c r="Q26" s="14">
        <v>4930</v>
      </c>
      <c r="R26" s="14">
        <v>47257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143</v>
      </c>
      <c r="Q29" s="14">
        <v>132</v>
      </c>
      <c r="R29" s="14">
        <v>143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X30" sqref="X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Сергиевский'!P21+'м.р. Челно-Вершинский'!P21+'м.р. Шенталинский'!P21</f>
        <v>14828</v>
      </c>
      <c r="Q21" s="16">
        <f>'м.р. Сергиевский'!Q21+'м.р. Челно-Вершинский'!Q21+'м.р. Шенталинский'!Q21</f>
        <v>31190</v>
      </c>
      <c r="R21" s="16">
        <f>'м.р. Сергиевский'!R21+'м.р. Челно-Вершинский'!R21+'м.р. Шенталинский'!R21</f>
        <v>288203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Сергиевский'!P22+'м.р. Челно-Вершинский'!P22+'м.р. Шенталинский'!P22</f>
        <v>10825</v>
      </c>
      <c r="Q22" s="15">
        <f>'м.р. Сергиевский'!Q22+'м.р. Челно-Вершинский'!Q22+'м.р. Шенталинский'!Q22</f>
        <v>23752</v>
      </c>
      <c r="R22" s="15">
        <f>'м.р. Сергиевский'!R22+'м.р. Челно-Вершинский'!R22+'м.р. Шенталинский'!R22</f>
        <v>101506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Сергиевский'!P23+'м.р. Челно-Вершинский'!P23+'м.р. Шенталинский'!P23</f>
        <v>3509</v>
      </c>
      <c r="Q23" s="15">
        <f>'м.р. Сергиевский'!Q23+'м.р. Челно-Вершинский'!Q23+'м.р. Шенталинский'!Q23</f>
        <v>46</v>
      </c>
      <c r="R23" s="15">
        <f>'м.р. Сергиевский'!R23+'м.р. Челно-Вершинский'!R23+'м.р. Шенталинский'!R23</f>
        <v>16110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Сергиевский'!P24+'м.р. Челно-Вершинский'!P24+'м.р. Шенталинский'!P24</f>
        <v>0</v>
      </c>
      <c r="Q24" s="15">
        <f>'м.р. Сергиевский'!Q24+'м.р. Челно-Вершинский'!Q24+'м.р. Шенталинский'!Q24</f>
        <v>7000</v>
      </c>
      <c r="R24" s="15">
        <f>'м.р. Сергиевский'!R24+'м.р. Челно-Вершинский'!R24+'м.р. Шенталинский'!R24</f>
        <v>136212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Сергиевский'!P25+'м.р. Челно-Вершинский'!P25+'м.р. Шенталинский'!P25</f>
        <v>0</v>
      </c>
      <c r="Q25" s="15">
        <f>'м.р. Сергиевский'!Q25+'м.р. Челно-Вершинский'!Q25+'м.р. Шенталинский'!Q25</f>
        <v>11</v>
      </c>
      <c r="R25" s="15">
        <f>'м.р. Сергиевский'!R25+'м.р. Челно-Вершинский'!R25+'м.р. Шенталинский'!R25</f>
        <v>6265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Сергиевский'!P26+'м.р. Челно-Вершинский'!P26+'м.р. Шенталинский'!P26</f>
        <v>14334</v>
      </c>
      <c r="Q26" s="15">
        <f>'м.р. Сергиевский'!Q26+'м.р. Челно-Вершинский'!Q26+'м.р. Шенталинский'!Q26</f>
        <v>30809</v>
      </c>
      <c r="R26" s="15">
        <f>'м.р. Сергиевский'!R26+'м.р. Челно-Вершинский'!R26+'м.р. Шенталинский'!R26</f>
        <v>285742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Сергиевский'!P27+'м.р. Челно-Вершинский'!P27+'м.р. Шенталинский'!P27</f>
        <v>0</v>
      </c>
      <c r="Q27" s="15">
        <f>'м.р. Сергиевский'!Q27+'м.р. Челно-Вершинский'!Q27+'м.р. Шенталинский'!Q27</f>
        <v>0</v>
      </c>
      <c r="R27" s="15">
        <f>'м.р. Сергиевский'!R27+'м.р. Челно-Вершинский'!R27+'м.р. Шенталинский'!R27</f>
        <v>409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Сергиевский'!P28+'м.р. Челно-Вершинский'!P28+'м.р. Шенталинский'!P28</f>
        <v>0</v>
      </c>
      <c r="Q28" s="15">
        <f>'м.р. Сергиевский'!Q28+'м.р. Челно-Вершинский'!Q28+'м.р. Шенталинский'!Q28</f>
        <v>0</v>
      </c>
      <c r="R28" s="15">
        <f>'м.р. Сергиевский'!R28+'м.р. Челно-Вершинский'!R28+'м.р. Шенталинский'!R28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Сергиевский'!P29+'м.р. Челно-Вершинский'!P29+'м.р. Шенталинский'!P29</f>
        <v>494</v>
      </c>
      <c r="Q29" s="15">
        <f>'м.р. Сергиевский'!Q29+'м.р. Челно-Вершинский'!Q29+'м.р. Шенталинский'!Q29</f>
        <v>381</v>
      </c>
      <c r="R29" s="15">
        <f>'м.р. Сергиевский'!R29+'м.р. Челно-Вершинский'!R29+'м.р. Шенталинский'!R29</f>
        <v>2052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9588</v>
      </c>
      <c r="Q21" s="13">
        <f>Q26+Q27+Q28+Q29</f>
        <v>16184</v>
      </c>
      <c r="R21" s="13">
        <f>R26+R27+R28+R29</f>
        <v>140021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6982</v>
      </c>
      <c r="Q22" s="14">
        <v>11682</v>
      </c>
      <c r="R22" s="14">
        <v>63321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2411</v>
      </c>
      <c r="Q23" s="14">
        <v>0</v>
      </c>
      <c r="R23" s="14">
        <v>7263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4411</v>
      </c>
      <c r="R24" s="14">
        <v>51141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1380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9393</v>
      </c>
      <c r="Q26" s="14">
        <v>16093</v>
      </c>
      <c r="R26" s="14">
        <v>138704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87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195</v>
      </c>
      <c r="Q29" s="14">
        <v>91</v>
      </c>
      <c r="R29" s="14">
        <v>1230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2736</v>
      </c>
      <c r="Q21" s="13">
        <f t="shared" ref="Q21:R21" si="0">Q26+Q27+Q28+Q29</f>
        <v>10397</v>
      </c>
      <c r="R21" s="13">
        <f t="shared" si="0"/>
        <v>88785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2052</v>
      </c>
      <c r="Q22" s="14">
        <v>9543</v>
      </c>
      <c r="R22" s="14">
        <v>17894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541</v>
      </c>
      <c r="Q23" s="14">
        <v>25</v>
      </c>
      <c r="R23" s="14">
        <v>5613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764</v>
      </c>
      <c r="R24" s="14">
        <v>51853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2580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2593</v>
      </c>
      <c r="Q26" s="14">
        <v>10332</v>
      </c>
      <c r="R26" s="14">
        <v>87990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315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143</v>
      </c>
      <c r="Q29" s="14">
        <v>65</v>
      </c>
      <c r="R29" s="14">
        <v>480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Y26" sqref="Y2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v>2504</v>
      </c>
      <c r="Q21" s="13">
        <v>4609</v>
      </c>
      <c r="R21" s="13">
        <v>59397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1791</v>
      </c>
      <c r="Q22" s="14">
        <v>2527</v>
      </c>
      <c r="R22" s="14">
        <v>20291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557</v>
      </c>
      <c r="Q23" s="14">
        <v>21</v>
      </c>
      <c r="R23" s="14">
        <v>3234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1825</v>
      </c>
      <c r="R24" s="14">
        <v>33218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11</v>
      </c>
      <c r="R25" s="14">
        <v>2305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2348</v>
      </c>
      <c r="Q26" s="14">
        <v>4384</v>
      </c>
      <c r="R26" s="14">
        <v>59048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156</v>
      </c>
      <c r="Q29" s="14">
        <v>225</v>
      </c>
      <c r="R29" s="14">
        <v>342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P21" sqref="P21:R21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Исаклинский'!P21+'м.р. Камышлинский'!P21+'м.р. Клявлинский'!P21+'м.р. Похвистневский'!P21+'г. Похвистнево'!P21</f>
        <v>15568</v>
      </c>
      <c r="Q21" s="16">
        <f>'м.р. Исаклинский'!Q21+'м.р. Камышлинский'!Q21+'м.р. Клявлинский'!Q21+'м.р. Похвистневский'!Q21+'г. Похвистнево'!Q21</f>
        <v>16914</v>
      </c>
      <c r="R21" s="16">
        <f>'м.р. Исаклинский'!R21+'м.р. Камышлинский'!R21+'м.р. Клявлинский'!R21+'м.р. Похвистневский'!R21+'г. Похвистнево'!R21</f>
        <v>375970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Исаклинский'!P22+'м.р. Камышлинский'!P22+'м.р. Клявлинский'!P22+'м.р. Похвистневский'!P22+'г. Похвистнево'!P22</f>
        <v>12529</v>
      </c>
      <c r="Q22" s="15">
        <f>'м.р. Исаклинский'!Q22+'м.р. Камышлинский'!Q22+'м.р. Клявлинский'!Q22+'м.р. Похвистневский'!Q22+'г. Похвистнево'!Q22</f>
        <v>10089</v>
      </c>
      <c r="R22" s="15">
        <f>'м.р. Исаклинский'!R22+'м.р. Камышлинский'!R22+'м.р. Клявлинский'!R22+'м.р. Похвистневский'!R22+'г. Похвистнево'!R22</f>
        <v>173781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Исаклинский'!P23+'м.р. Камышлинский'!P23+'м.р. Клявлинский'!P23+'м.р. Похвистневский'!P23+'г. Похвистнево'!P23</f>
        <v>3003</v>
      </c>
      <c r="Q23" s="15">
        <f>'м.р. Исаклинский'!Q23+'м.р. Камышлинский'!Q23+'м.р. Клявлинский'!Q23+'м.р. Похвистневский'!Q23+'г. Похвистнево'!Q23</f>
        <v>2629</v>
      </c>
      <c r="R23" s="15">
        <f>'м.р. Исаклинский'!R23+'м.р. Камышлинский'!R23+'м.р. Клявлинский'!R23+'м.р. Похвистневский'!R23+'г. Похвистнево'!R23</f>
        <v>22476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Исаклинский'!P24+'м.р. Камышлинский'!P24+'м.р. Клявлинский'!P24+'м.р. Похвистневский'!P24+'г. Похвистнево'!P24</f>
        <v>7</v>
      </c>
      <c r="Q24" s="15">
        <f>'м.р. Исаклинский'!Q24+'м.р. Камышлинский'!Q24+'м.р. Клявлинский'!Q24+'м.р. Похвистневский'!Q24+'г. Похвистнево'!Q24</f>
        <v>4000</v>
      </c>
      <c r="R24" s="15">
        <f>'м.р. Исаклинский'!R24+'м.р. Камышлинский'!R24+'м.р. Клявлинский'!R24+'м.р. Похвистневский'!R24+'г. Похвистнево'!R24</f>
        <v>171335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Исаклинский'!P25+'м.р. Камышлинский'!P25+'м.р. Клявлинский'!P25+'м.р. Похвистневский'!P25+'г. Похвистнево'!P25</f>
        <v>29</v>
      </c>
      <c r="Q25" s="15">
        <f>'м.р. Исаклинский'!Q25+'м.р. Камышлинский'!Q25+'м.р. Клявлинский'!Q25+'м.р. Похвистневский'!Q25+'г. Похвистнево'!Q25</f>
        <v>196</v>
      </c>
      <c r="R25" s="15">
        <f>'м.р. Исаклинский'!R25+'м.р. Камышлинский'!R25+'м.р. Клявлинский'!R25+'м.р. Похвистневский'!R25+'г. Похвистнево'!R25</f>
        <v>8378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Исаклинский'!P26+'м.р. Камышлинский'!P26+'м.р. Клявлинский'!P26+'м.р. Похвистневский'!P26+'г. Похвистнево'!P26</f>
        <v>15087</v>
      </c>
      <c r="Q26" s="15">
        <f>'м.р. Исаклинский'!Q26+'м.р. Камышлинский'!Q26+'м.р. Клявлинский'!Q26+'м.р. Похвистневский'!Q26+'г. Похвистнево'!Q26</f>
        <v>16507</v>
      </c>
      <c r="R26" s="15">
        <f>'м.р. Исаклинский'!R26+'м.р. Камышлинский'!R26+'м.р. Клявлинский'!R26+'м.р. Похвистневский'!R26+'г. Похвистнево'!R26</f>
        <v>369055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Исаклинский'!P27+'м.р. Камышлинский'!P27+'м.р. Клявлинский'!P27+'м.р. Похвистневский'!P27+'г. Похвистнево'!P27</f>
        <v>0</v>
      </c>
      <c r="Q27" s="15">
        <f>'м.р. Исаклинский'!Q27+'м.р. Камышлинский'!Q27+'м.р. Клявлинский'!Q27+'м.р. Похвистневский'!Q27+'г. Похвистнево'!Q27</f>
        <v>0</v>
      </c>
      <c r="R27" s="15">
        <f>'м.р. Исаклинский'!R27+'м.р. Камышлинский'!R27+'м.р. Клявлинский'!R27+'м.р. Похвистневский'!R27+'г. Похвистнево'!R27</f>
        <v>104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Исаклинский'!P28+'м.р. Камышлинский'!P28+'м.р. Клявлинский'!P28+'м.р. Похвистневский'!P28+'г. Похвистнево'!P28</f>
        <v>0</v>
      </c>
      <c r="Q28" s="15">
        <f>'м.р. Исаклинский'!Q28+'м.р. Камышлинский'!Q28+'м.р. Клявлинский'!Q28+'м.р. Похвистневский'!Q28+'г. Похвистнево'!Q28</f>
        <v>0</v>
      </c>
      <c r="R28" s="15">
        <f>'м.р. Исаклинский'!R28+'м.р. Камышлинский'!R28+'м.р. Клявлинский'!R28+'м.р. Похвистневский'!R28+'г. Похвистнево'!R28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Исаклинский'!P29+'м.р. Камышлинский'!P29+'м.р. Клявлинский'!P29+'м.р. Похвистневский'!P29+'г. Похвистнево'!P29</f>
        <v>481</v>
      </c>
      <c r="Q29" s="15">
        <f>'м.р. Исаклинский'!Q29+'м.р. Камышлинский'!Q29+'м.р. Клявлинский'!Q29+'м.р. Похвистневский'!Q29+'г. Похвистнево'!Q29</f>
        <v>407</v>
      </c>
      <c r="R29" s="15">
        <f>'м.р. Исаклинский'!R29+'м.р. Камышлинский'!R29+'м.р. Клявлинский'!R29+'м.р. Похвистневский'!R29+'г. Похвистнево'!R29</f>
        <v>6811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2025</v>
      </c>
      <c r="Q21" s="13">
        <f t="shared" ref="Q21:R21" si="0">Q26+Q27+Q28+Q29</f>
        <v>6451</v>
      </c>
      <c r="R21" s="13">
        <f t="shared" si="0"/>
        <v>48824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1566</v>
      </c>
      <c r="Q22" s="14">
        <v>125</v>
      </c>
      <c r="R22" s="14">
        <v>24935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459</v>
      </c>
      <c r="Q23" s="14">
        <v>2130</v>
      </c>
      <c r="R23" s="14">
        <v>2474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4000</v>
      </c>
      <c r="R24" s="14">
        <v>20638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196</v>
      </c>
      <c r="R25" s="14">
        <v>777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1934</v>
      </c>
      <c r="Q26" s="14">
        <v>6374</v>
      </c>
      <c r="R26" s="14">
        <v>47389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91</v>
      </c>
      <c r="Q29" s="14">
        <v>77</v>
      </c>
      <c r="R29" s="14">
        <v>1435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'г.о. Кинель'!P21+'м.р. Кинельский'!P21</f>
        <v>23638</v>
      </c>
      <c r="Q21" s="1">
        <f>'г.о. Кинель'!Q21+'м.р. Кинельский'!Q21</f>
        <v>13369</v>
      </c>
      <c r="R21" s="1">
        <f>'г.о. Кинель'!R21+'м.р. Кинельский'!R21</f>
        <v>369802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'г.о. Кинель'!P22+'м.р. Кинельский'!P22</f>
        <v>20071</v>
      </c>
      <c r="Q22" s="1">
        <f>'г.о. Кинель'!Q22+'м.р. Кинельский'!Q22</f>
        <v>11242</v>
      </c>
      <c r="R22" s="1">
        <f>'г.о. Кинель'!R22+'м.р. Кинельский'!R22</f>
        <v>170923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'г.о. Кинель'!P23+'м.р. Кинельский'!P23</f>
        <v>3205</v>
      </c>
      <c r="Q23" s="1">
        <f>'г.о. Кинель'!Q23+'м.р. Кинельский'!Q23</f>
        <v>912</v>
      </c>
      <c r="R23" s="1">
        <f>'г.о. Кинель'!R23+'м.р. Кинельский'!R23</f>
        <v>27677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'г.о. Кинель'!P24+'м.р. Кинельский'!P24</f>
        <v>20</v>
      </c>
      <c r="Q24" s="1">
        <f>'г.о. Кинель'!Q24+'м.р. Кинельский'!Q24</f>
        <v>0</v>
      </c>
      <c r="R24" s="1">
        <f>'г.о. Кинель'!R24+'м.р. Кинельский'!R24</f>
        <v>141197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'г.о. Кинель'!P25+'м.р. Кинельский'!P25</f>
        <v>0</v>
      </c>
      <c r="Q25" s="1">
        <f>'г.о. Кинель'!Q25+'м.р. Кинельский'!Q25</f>
        <v>0</v>
      </c>
      <c r="R25" s="1">
        <f>'г.о. Кинель'!R25+'м.р. Кинельский'!R25</f>
        <v>10998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'г.о. Кинель'!P26+'м.р. Кинельский'!P26</f>
        <v>23261</v>
      </c>
      <c r="Q26" s="1">
        <f>'г.о. Кинель'!Q26+'м.р. Кинельский'!Q26</f>
        <v>13366</v>
      </c>
      <c r="R26" s="1">
        <f>'г.о. Кинель'!R26+'м.р. Кинельский'!R26</f>
        <v>362177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'г.о. Кинель'!P27+'м.р. Кинельский'!P27</f>
        <v>0</v>
      </c>
      <c r="Q27" s="1">
        <f>'г.о. Кинель'!Q27+'м.р. Кинельский'!Q27</f>
        <v>0</v>
      </c>
      <c r="R27" s="1">
        <f>'г.о. Кинель'!R27+'м.р. Кинельский'!R27</f>
        <v>2232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'г.о. Кинель'!P28+'м.р. Кинельский'!P28</f>
        <v>0</v>
      </c>
      <c r="Q28" s="1">
        <f>'г.о. Кинель'!Q28+'м.р. Кинельский'!Q28</f>
        <v>0</v>
      </c>
      <c r="R28" s="1">
        <f>'г.о. Кинель'!R28+'м.р. Кинельский'!R28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'г.о. Кинель'!P29+'м.р. Кинельский'!P29</f>
        <v>377</v>
      </c>
      <c r="Q29" s="1">
        <f>'г.о. Кинель'!Q29+'м.р. Кинельский'!Q29</f>
        <v>3</v>
      </c>
      <c r="R29" s="1">
        <f>'г.о. Кинель'!R29+'м.р. Кинельский'!R29</f>
        <v>5393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1692</v>
      </c>
      <c r="Q21" s="13">
        <f t="shared" ref="Q21:R21" si="0">Q26+Q27+Q28+Q29</f>
        <v>336</v>
      </c>
      <c r="R21" s="13">
        <f t="shared" si="0"/>
        <v>61278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1342</v>
      </c>
      <c r="Q22" s="14">
        <v>292</v>
      </c>
      <c r="R22" s="14">
        <v>17848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316</v>
      </c>
      <c r="Q23" s="14">
        <v>44</v>
      </c>
      <c r="R23" s="14">
        <v>2122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5</v>
      </c>
      <c r="Q24" s="14">
        <v>0</v>
      </c>
      <c r="R24" s="14">
        <v>40862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29</v>
      </c>
      <c r="Q25" s="14">
        <v>0</v>
      </c>
      <c r="R25" s="14">
        <v>446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1640</v>
      </c>
      <c r="Q26" s="14">
        <v>292</v>
      </c>
      <c r="R26" s="14">
        <v>60232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52</v>
      </c>
      <c r="Q29" s="14">
        <v>44</v>
      </c>
      <c r="R29" s="14">
        <v>1046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2280</v>
      </c>
      <c r="Q21" s="13">
        <f t="shared" ref="Q21:R21" si="0">Q26+Q27+Q28+Q29</f>
        <v>1537</v>
      </c>
      <c r="R21" s="13">
        <f t="shared" si="0"/>
        <v>61410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2109</v>
      </c>
      <c r="Q22" s="14">
        <v>1493</v>
      </c>
      <c r="R22" s="14">
        <v>26709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169</v>
      </c>
      <c r="Q23" s="14">
        <v>44</v>
      </c>
      <c r="R23" s="14">
        <v>1824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2</v>
      </c>
      <c r="Q24" s="14">
        <v>0</v>
      </c>
      <c r="R24" s="14">
        <v>30678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2199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2228</v>
      </c>
      <c r="Q26" s="14">
        <v>1493</v>
      </c>
      <c r="R26" s="14">
        <v>60654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52</v>
      </c>
      <c r="Q29" s="14">
        <v>44</v>
      </c>
      <c r="R29" s="14">
        <v>756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4391</v>
      </c>
      <c r="Q21" s="13">
        <f t="shared" ref="Q21:R21" si="0">Q26+Q27+Q28+Q29</f>
        <v>4785</v>
      </c>
      <c r="R21" s="13">
        <f t="shared" si="0"/>
        <v>136141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3687</v>
      </c>
      <c r="Q22" s="14">
        <v>4440</v>
      </c>
      <c r="R22" s="14">
        <v>68083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704</v>
      </c>
      <c r="Q23" s="14">
        <v>345</v>
      </c>
      <c r="R23" s="14">
        <v>6280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58934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2844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4183</v>
      </c>
      <c r="Q26" s="14">
        <v>4609</v>
      </c>
      <c r="R26" s="14">
        <v>133324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98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208</v>
      </c>
      <c r="Q29" s="14">
        <v>176</v>
      </c>
      <c r="R29" s="14">
        <v>2719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5180</v>
      </c>
      <c r="Q21" s="13">
        <f t="shared" ref="Q21:R21" si="0">Q26+Q27+Q28+Q29</f>
        <v>3805</v>
      </c>
      <c r="R21" s="13">
        <f t="shared" si="0"/>
        <v>68317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3825</v>
      </c>
      <c r="Q22" s="14">
        <v>3739</v>
      </c>
      <c r="R22" s="14">
        <v>36206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1355</v>
      </c>
      <c r="Q23" s="14">
        <v>66</v>
      </c>
      <c r="R23" s="14">
        <v>9776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20223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2112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5102</v>
      </c>
      <c r="Q26" s="14">
        <v>3739</v>
      </c>
      <c r="R26" s="14">
        <v>67456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6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78</v>
      </c>
      <c r="Q29" s="14">
        <v>66</v>
      </c>
      <c r="R29" s="14">
        <v>855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Елховский'!P21+'м.р. Кошкинский'!P21+'м.р. Красноярский'!P21</f>
        <v>20088</v>
      </c>
      <c r="Q21" s="1">
        <f>'м.р. Елховский'!Q21+'м.р. Кошкинский'!Q21+'м.р. Красноярский'!Q21</f>
        <v>17032</v>
      </c>
      <c r="R21" s="1">
        <f>'м.р. Елховский'!R21+'м.р. Кошкинский'!R21+'м.р. Красноярский'!R21</f>
        <v>308509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Елховский'!P22+'м.р. Кошкинский'!P22+'м.р. Красноярский'!P22</f>
        <v>14944</v>
      </c>
      <c r="Q22" s="1">
        <f>'м.р. Елховский'!Q22+'м.р. Кошкинский'!Q22+'м.р. Красноярский'!Q22</f>
        <v>13833</v>
      </c>
      <c r="R22" s="1">
        <f>'м.р. Елховский'!R22+'м.р. Кошкинский'!R22+'м.р. Красноярский'!R22</f>
        <v>125542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Елховский'!P23+'м.р. Кошкинский'!P23+'м.р. Красноярский'!P23</f>
        <v>4650</v>
      </c>
      <c r="Q23" s="1">
        <f>'м.р. Елховский'!Q23+'м.р. Кошкинский'!Q23+'м.р. Красноярский'!Q23</f>
        <v>287</v>
      </c>
      <c r="R23" s="1">
        <f>'м.р. Елховский'!R23+'м.р. Кошкинский'!R23+'м.р. Красноярский'!R23</f>
        <v>22968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Елховский'!P24+'м.р. Кошкинский'!P24+'м.р. Красноярский'!P24</f>
        <v>0</v>
      </c>
      <c r="Q24" s="1">
        <f>'м.р. Елховский'!Q24+'м.р. Кошкинский'!Q24+'м.р. Красноярский'!Q24</f>
        <v>2387</v>
      </c>
      <c r="R24" s="1">
        <f>'м.р. Елховский'!R24+'м.р. Кошкинский'!R24+'м.р. Красноярский'!R24</f>
        <v>150823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Елховский'!P25+'м.р. Кошкинский'!P25+'м.р. Красноярский'!P25</f>
        <v>0</v>
      </c>
      <c r="Q25" s="1">
        <f>'м.р. Елховский'!Q25+'м.р. Кошкинский'!Q25+'м.р. Красноярский'!Q25</f>
        <v>107</v>
      </c>
      <c r="R25" s="1">
        <f>'м.р. Елховский'!R25+'м.р. Кошкинский'!R25+'м.р. Красноярский'!R25</f>
        <v>7665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Елховский'!P26+'м.р. Кошкинский'!P26+'м.р. Красноярский'!P26</f>
        <v>19594</v>
      </c>
      <c r="Q26" s="1">
        <f>'м.р. Елховский'!Q26+'м.р. Кошкинский'!Q26+'м.р. Красноярский'!Q26</f>
        <v>16614</v>
      </c>
      <c r="R26" s="1">
        <f>'м.р. Елховский'!R26+'м.р. Кошкинский'!R26+'м.р. Красноярский'!R26</f>
        <v>306998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Елховский'!P27+'м.р. Кошкинский'!P27+'м.р. Красноярский'!P27</f>
        <v>0</v>
      </c>
      <c r="Q27" s="1">
        <f>'м.р. Елховский'!Q27+'м.р. Кошкинский'!Q27+'м.р. Красноярский'!Q27</f>
        <v>0</v>
      </c>
      <c r="R27" s="1">
        <f>'м.р. Елховский'!R27+'м.р. Кошкинский'!R27+'м.р. Красноярский'!R27</f>
        <v>974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Елховский'!P28+'м.р. Кошкинский'!P28+'м.р. Красноярский'!P28</f>
        <v>0</v>
      </c>
      <c r="Q28" s="1">
        <f>'м.р. Елховский'!Q28+'м.р. Кошкинский'!Q28+'м.р. Красноярский'!Q28</f>
        <v>0</v>
      </c>
      <c r="R28" s="1">
        <f>'м.р. Елховский'!R28+'м.р. Кошкинский'!R28+'м.р. Красноярский'!R28</f>
        <v>43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Елховский'!P29+'м.р. Кошкинский'!P29+'м.р. Красноярский'!P29</f>
        <v>494</v>
      </c>
      <c r="Q29" s="1">
        <f>'м.р. Елховский'!Q29+'м.р. Кошкинский'!Q29+'м.р. Красноярский'!Q29</f>
        <v>418</v>
      </c>
      <c r="R29" s="1">
        <f>'м.р. Елховский'!R29+'м.р. Кошкинский'!R29+'м.р. Красноярский'!R29</f>
        <v>494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f>P26+P27+P28+P29</f>
        <v>1793</v>
      </c>
      <c r="Q21" s="17">
        <f>Q26+Q27+Q28+Q29</f>
        <v>1080</v>
      </c>
      <c r="R21" s="17">
        <f>R26+R27+R28+R29</f>
        <v>28590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8">
        <v>1323</v>
      </c>
      <c r="Q22" s="18">
        <v>1004</v>
      </c>
      <c r="R22" s="18">
        <v>10587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8">
        <v>392</v>
      </c>
      <c r="Q23" s="18">
        <v>10</v>
      </c>
      <c r="R23" s="18">
        <v>4652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8"/>
      <c r="Q24" s="18"/>
      <c r="R24" s="18">
        <v>12618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8"/>
      <c r="Q25" s="18"/>
      <c r="R25" s="18">
        <v>463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8">
        <v>1715</v>
      </c>
      <c r="Q26" s="18">
        <v>1014</v>
      </c>
      <c r="R26" s="18">
        <v>28320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8"/>
      <c r="Q27" s="18"/>
      <c r="R27" s="18">
        <v>149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8"/>
      <c r="Q28" s="18"/>
      <c r="R28" s="18">
        <v>43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8">
        <v>78</v>
      </c>
      <c r="Q29" s="18">
        <v>66</v>
      </c>
      <c r="R29" s="18">
        <v>78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f>P26+P27+P28+P29</f>
        <v>4441</v>
      </c>
      <c r="Q21" s="17">
        <f>Q26+Q27+Q28+Q29</f>
        <v>6495</v>
      </c>
      <c r="R21" s="17">
        <f>R26+R27+R28+R29</f>
        <v>71431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8">
        <v>3217</v>
      </c>
      <c r="Q22" s="18">
        <v>4916</v>
      </c>
      <c r="R22" s="18">
        <v>27114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8">
        <v>1042</v>
      </c>
      <c r="Q23" s="18">
        <v>277</v>
      </c>
      <c r="R23" s="18">
        <v>4809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8"/>
      <c r="Q24" s="18">
        <v>1041</v>
      </c>
      <c r="R24" s="18">
        <v>36936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8"/>
      <c r="Q25" s="18">
        <v>107</v>
      </c>
      <c r="R25" s="18">
        <v>2215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8">
        <v>4259</v>
      </c>
      <c r="Q26" s="18">
        <v>6341</v>
      </c>
      <c r="R26" s="18">
        <v>71074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8"/>
      <c r="Q27" s="18"/>
      <c r="R27" s="18">
        <v>175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8"/>
      <c r="Q28" s="18"/>
      <c r="R28" s="18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8">
        <v>182</v>
      </c>
      <c r="Q29" s="18">
        <v>154</v>
      </c>
      <c r="R29" s="18">
        <v>182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7">
        <f>P26+P27+P28+P29</f>
        <v>13854</v>
      </c>
      <c r="Q21" s="17">
        <f>Q26+Q27+Q28+Q29</f>
        <v>9457</v>
      </c>
      <c r="R21" s="17">
        <f>R26+R27+R28+R29</f>
        <v>208488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8">
        <v>10404</v>
      </c>
      <c r="Q22" s="18">
        <v>7913</v>
      </c>
      <c r="R22" s="18">
        <v>87841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8">
        <v>3216</v>
      </c>
      <c r="Q23" s="18"/>
      <c r="R23" s="18">
        <v>13507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8"/>
      <c r="Q24" s="18">
        <v>1346</v>
      </c>
      <c r="R24" s="18">
        <v>101269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8"/>
      <c r="Q25" s="18"/>
      <c r="R25" s="18">
        <v>4987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8">
        <v>13620</v>
      </c>
      <c r="Q26" s="18">
        <v>9259</v>
      </c>
      <c r="R26" s="18">
        <v>207604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8"/>
      <c r="Q27" s="18"/>
      <c r="R27" s="18">
        <v>650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8"/>
      <c r="Q28" s="18"/>
      <c r="R28" s="18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8">
        <v>234</v>
      </c>
      <c r="Q29" s="18">
        <v>198</v>
      </c>
      <c r="R29" s="18">
        <v>234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S48" sqref="S4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Ставропольский'!P21+'г. Жигулевск'!P21</f>
        <v>31831</v>
      </c>
      <c r="Q21" s="16">
        <f>'м.р. Ставропольский'!Q21+'г. Жигулевск'!Q21</f>
        <v>18897</v>
      </c>
      <c r="R21" s="16">
        <f>'м.р. Ставропольский'!R21+'г. Жигулевск'!R21</f>
        <v>362300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Ставропольский'!P22+'г. Жигулевск'!P22</f>
        <v>23587</v>
      </c>
      <c r="Q22" s="15">
        <f>'м.р. Ставропольский'!Q22+'г. Жигулевск'!Q22</f>
        <v>12811</v>
      </c>
      <c r="R22" s="15">
        <f>'м.р. Ставропольский'!R22+'г. Жигулевск'!R22</f>
        <v>196530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Ставропольский'!P23+'г. Жигулевск'!P23</f>
        <v>7704</v>
      </c>
      <c r="Q23" s="15">
        <f>'м.р. Ставропольский'!Q23+'г. Жигулевск'!Q23</f>
        <v>744</v>
      </c>
      <c r="R23" s="15">
        <f>'м.р. Ставропольский'!R23+'г. Жигулевск'!R23</f>
        <v>29553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Ставропольский'!P24+'г. Жигулевск'!P24</f>
        <v>72</v>
      </c>
      <c r="Q24" s="15">
        <f>'м.р. Ставропольский'!Q24+'г. Жигулевск'!Q24</f>
        <v>3693</v>
      </c>
      <c r="R24" s="15">
        <f>'м.р. Ставропольский'!R24+'г. Жигулевск'!R24</f>
        <v>131123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Ставропольский'!P25+'г. Жигулевск'!P25</f>
        <v>0</v>
      </c>
      <c r="Q25" s="15">
        <f>'м.р. Ставропольский'!Q25+'г. Жигулевск'!Q25</f>
        <v>325</v>
      </c>
      <c r="R25" s="15">
        <f>'м.р. Ставропольский'!R25+'г. Жигулевск'!R25</f>
        <v>3407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Ставропольский'!P26+'г. Жигулевск'!P26</f>
        <v>31363</v>
      </c>
      <c r="Q26" s="15">
        <f>'м.р. Ставропольский'!Q26+'г. Жигулевск'!Q26</f>
        <v>17573</v>
      </c>
      <c r="R26" s="15">
        <f>'м.р. Ставропольский'!R26+'г. Жигулевск'!R26</f>
        <v>360813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Ставропольский'!P27+'г. Жигулевск'!P27</f>
        <v>0</v>
      </c>
      <c r="Q27" s="15">
        <f>'м.р. Ставропольский'!Q27+'г. Жигулевск'!Q27</f>
        <v>928</v>
      </c>
      <c r="R27" s="15">
        <f>'м.р. Ставропольский'!R27+'г. Жигулевск'!R27</f>
        <v>612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Ставропольский'!P28+'г. Жигулевск'!P28</f>
        <v>0</v>
      </c>
      <c r="Q28" s="15">
        <f>'м.р. Ставропольский'!Q28+'г. Жигулевск'!Q28</f>
        <v>0</v>
      </c>
      <c r="R28" s="15">
        <f>'м.р. Ставропольский'!R28+'г. Жигулевск'!R28</f>
        <v>2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Ставропольский'!P29+'г. Жигулевск'!P29</f>
        <v>468</v>
      </c>
      <c r="Q29" s="15">
        <f>'м.р. Ставропольский'!Q29+'г. Жигулевск'!Q29</f>
        <v>396</v>
      </c>
      <c r="R29" s="15">
        <f>'м.р. Ставропольский'!R29+'г. Жигулевск'!R29</f>
        <v>873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opLeftCell="A17" workbookViewId="0">
      <selection activeCell="U29" sqref="U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22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v>19197</v>
      </c>
      <c r="Q21" s="13">
        <v>5967</v>
      </c>
      <c r="R21" s="13">
        <v>173134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14463</v>
      </c>
      <c r="Q22" s="14">
        <v>2560</v>
      </c>
      <c r="R22" s="14">
        <v>102565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4354</v>
      </c>
      <c r="Q23" s="14">
        <v>686</v>
      </c>
      <c r="R23" s="14">
        <v>10317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68</v>
      </c>
      <c r="Q24" s="14">
        <v>1420</v>
      </c>
      <c r="R24" s="14">
        <v>56689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325</v>
      </c>
      <c r="R25" s="14">
        <v>2205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18885</v>
      </c>
      <c r="Q26" s="14">
        <v>4991</v>
      </c>
      <c r="R26" s="14">
        <v>171976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712</v>
      </c>
      <c r="R27" s="14">
        <v>552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2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312</v>
      </c>
      <c r="Q29" s="14">
        <v>264</v>
      </c>
      <c r="R29" s="14">
        <v>604</v>
      </c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17652</v>
      </c>
      <c r="Q21" s="13">
        <f t="shared" ref="Q21:R21" si="0">Q26+Q27+Q28+Q29</f>
        <v>11024</v>
      </c>
      <c r="R21" s="13">
        <f t="shared" si="0"/>
        <v>190395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15054</v>
      </c>
      <c r="Q22" s="14">
        <v>8900</v>
      </c>
      <c r="R22" s="14">
        <v>106342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2480</v>
      </c>
      <c r="Q23" s="14">
        <v>912</v>
      </c>
      <c r="R23" s="14">
        <v>11600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/>
      <c r="R24" s="14">
        <v>52645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3462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17522</v>
      </c>
      <c r="Q26" s="14">
        <v>11024</v>
      </c>
      <c r="R26" s="14">
        <v>185920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1199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130</v>
      </c>
      <c r="Q29" s="14">
        <v>0</v>
      </c>
      <c r="R29" s="14">
        <v>3276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U36" sqref="U3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12634</v>
      </c>
      <c r="Q21" s="13">
        <f t="shared" ref="Q21:R21" si="0">Q26+Q27+Q28+Q29</f>
        <v>12930</v>
      </c>
      <c r="R21" s="13">
        <f t="shared" si="0"/>
        <v>189166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9124</v>
      </c>
      <c r="Q22" s="14">
        <v>10251</v>
      </c>
      <c r="R22" s="14">
        <v>93965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3350</v>
      </c>
      <c r="Q23" s="14">
        <v>58</v>
      </c>
      <c r="R23" s="14">
        <v>19236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4</v>
      </c>
      <c r="Q24" s="14">
        <v>2273</v>
      </c>
      <c r="R24" s="14">
        <v>74434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1202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12478</v>
      </c>
      <c r="Q26" s="14">
        <v>12582</v>
      </c>
      <c r="R26" s="14">
        <v>188837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216</v>
      </c>
      <c r="R27" s="14">
        <v>60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156</v>
      </c>
      <c r="Q29" s="14">
        <v>132</v>
      </c>
      <c r="R29" s="14">
        <v>269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Алексеевский'!P21+'м.р. Борский'!P21+'м.р. Нефтегорский'!P21</f>
        <v>12959</v>
      </c>
      <c r="Q21" s="1">
        <f>'м.р. Алексеевский'!Q21+'м.р. Борский'!Q21+'м.р. Нефтегорский'!Q21</f>
        <v>6744</v>
      </c>
      <c r="R21" s="1">
        <f>'м.р. Алексеевский'!R21+'м.р. Борский'!R21+'м.р. Нефтегорский'!R21</f>
        <v>186759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Алексеевский'!P22+'м.р. Борский'!P22+'м.р. Нефтегорский'!P22</f>
        <v>9717</v>
      </c>
      <c r="Q22" s="1">
        <f>'м.р. Алексеевский'!Q22+'м.р. Борский'!Q22+'м.р. Нефтегорский'!Q22</f>
        <v>6513</v>
      </c>
      <c r="R22" s="1">
        <f>'м.р. Алексеевский'!R22+'м.р. Борский'!R22+'м.р. Нефтегорский'!R22</f>
        <v>84849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Алексеевский'!P23+'м.р. Борский'!P23+'м.р. Нефтегорский'!P23</f>
        <v>3242</v>
      </c>
      <c r="Q23" s="1">
        <f>'м.р. Алексеевский'!Q23+'м.р. Борский'!Q23+'м.р. Нефтегорский'!Q23</f>
        <v>231</v>
      </c>
      <c r="R23" s="1">
        <f>'м.р. Алексеевский'!R23+'м.р. Борский'!R23+'м.р. Нефтегорский'!R23</f>
        <v>13246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Алексеевский'!P24+'м.р. Борский'!P24+'м.р. Нефтегорский'!P24</f>
        <v>0</v>
      </c>
      <c r="Q24" s="1">
        <f>'м.р. Алексеевский'!Q24+'м.р. Борский'!Q24+'м.р. Нефтегорский'!Q24</f>
        <v>0</v>
      </c>
      <c r="R24" s="1">
        <f>'м.р. Алексеевский'!R24+'м.р. Борский'!R24+'м.р. Нефтегорский'!R24</f>
        <v>83300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Алексеевский'!P25+'м.р. Борский'!P25+'м.р. Нефтегорский'!P25</f>
        <v>0</v>
      </c>
      <c r="Q25" s="1">
        <f>'м.р. Алексеевский'!Q25+'м.р. Борский'!Q25+'м.р. Нефтегорский'!Q25</f>
        <v>0</v>
      </c>
      <c r="R25" s="1">
        <f>'м.р. Алексеевский'!R25+'м.р. Борский'!R25+'м.р. Нефтегорский'!R25</f>
        <v>5364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Алексеевский'!P26+'м.р. Борский'!P26+'м.р. Нефтегорский'!P26</f>
        <v>12686</v>
      </c>
      <c r="Q26" s="1">
        <f>'м.р. Алексеевский'!Q26+'м.р. Борский'!Q26+'м.р. Нефтегорский'!Q26</f>
        <v>6513</v>
      </c>
      <c r="R26" s="1">
        <f>'м.р. Алексеевский'!R26+'м.р. Борский'!R26+'м.р. Нефтегорский'!R26</f>
        <v>183718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Алексеевский'!P27+'м.р. Борский'!P27+'м.р. Нефтегорский'!P27</f>
        <v>0</v>
      </c>
      <c r="Q27" s="1">
        <f>'м.р. Алексеевский'!Q27+'м.р. Борский'!Q27+'м.р. Нефтегорский'!Q27</f>
        <v>0</v>
      </c>
      <c r="R27" s="1">
        <f>'м.р. Алексеевский'!R27+'м.р. Борский'!R27+'м.р. Нефтегорский'!R27</f>
        <v>214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Алексеевский'!P28+'м.р. Борский'!P28+'м.р. Нефтегорский'!P28</f>
        <v>0</v>
      </c>
      <c r="Q28" s="1">
        <f>'м.р. Алексеевский'!Q28+'м.р. Борский'!Q28+'м.р. Нефтегорский'!Q28</f>
        <v>0</v>
      </c>
      <c r="R28" s="1">
        <f>'м.р. Алексеевский'!R28+'м.р. Борский'!R28+'м.р. Нефтегорский'!R28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Алексеевский'!P29+'м.р. Борский'!P29+'м.р. Нефтегорский'!P29</f>
        <v>273</v>
      </c>
      <c r="Q29" s="1">
        <f>'м.р. Алексеевский'!Q29+'м.р. Борский'!Q29+'м.р. Нефтегорский'!Q29</f>
        <v>231</v>
      </c>
      <c r="R29" s="1">
        <f>'м.р. Алексеевский'!R29+'м.р. Борский'!R29+'м.р. Нефтегорский'!R29</f>
        <v>2827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1882</v>
      </c>
      <c r="Q21" s="13">
        <f t="shared" ref="Q21:R21" si="0">Q26+Q27+Q28+Q29</f>
        <v>537</v>
      </c>
      <c r="R21" s="13">
        <f t="shared" si="0"/>
        <v>55348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1318</v>
      </c>
      <c r="Q22" s="14">
        <v>471</v>
      </c>
      <c r="R22" s="14">
        <v>21493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564</v>
      </c>
      <c r="Q23" s="14">
        <v>66</v>
      </c>
      <c r="R23" s="12">
        <v>4705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28085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1065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1804</v>
      </c>
      <c r="Q26" s="14">
        <v>471</v>
      </c>
      <c r="R26" s="14">
        <v>54558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52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78</v>
      </c>
      <c r="Q29" s="14">
        <v>66</v>
      </c>
      <c r="R29" s="14">
        <v>738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4477</v>
      </c>
      <c r="Q21" s="13">
        <f t="shared" ref="Q21:R21" si="0">Q26+Q27+Q28+Q29</f>
        <v>274</v>
      </c>
      <c r="R21" s="13">
        <f t="shared" si="0"/>
        <v>43016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3304</v>
      </c>
      <c r="Q22" s="14">
        <v>197</v>
      </c>
      <c r="R22" s="14">
        <v>30528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1173</v>
      </c>
      <c r="Q23" s="14">
        <v>77</v>
      </c>
      <c r="R23" s="12">
        <v>3270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8285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933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4386</v>
      </c>
      <c r="Q26" s="14">
        <v>197</v>
      </c>
      <c r="R26" s="14">
        <v>41673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52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91</v>
      </c>
      <c r="Q29" s="14">
        <v>77</v>
      </c>
      <c r="R29" s="14">
        <v>1291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W28" sqref="W2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6600</v>
      </c>
      <c r="Q21" s="13">
        <f t="shared" ref="Q21:R21" si="0">Q26+Q27+Q28+Q29</f>
        <v>5933</v>
      </c>
      <c r="R21" s="19">
        <f t="shared" si="0"/>
        <v>88395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5095</v>
      </c>
      <c r="Q22" s="14">
        <v>5845</v>
      </c>
      <c r="R22" s="12">
        <v>32828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1505</v>
      </c>
      <c r="Q23" s="14">
        <v>88</v>
      </c>
      <c r="R23" s="12">
        <v>5271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2">
        <v>46930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2">
        <v>3366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6496</v>
      </c>
      <c r="Q26" s="14">
        <v>5845</v>
      </c>
      <c r="R26" s="12">
        <v>87487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110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104</v>
      </c>
      <c r="Q29" s="14">
        <v>88</v>
      </c>
      <c r="R29" s="14">
        <v>798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U22" sqref="U2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Безенчукский'!P21+'м.р. Красноармейский'!P21+'м.р. Пестравский'!P21+'м.р.  Приволжский'!P21+'м.р. Хворостянский'!P21+'г. Чапаевск'!P21</f>
        <v>38377</v>
      </c>
      <c r="Q21" s="16">
        <f>'м.р. Безенчукский'!Q21+'м.р. Красноармейский'!Q21+'м.р. Пестравский'!Q21+'м.р.  Приволжский'!Q21+'м.р. Хворостянский'!Q21+'г. Чапаевск'!Q21</f>
        <v>34063</v>
      </c>
      <c r="R21" s="16">
        <f>'м.р. Безенчукский'!R21+'м.р. Красноармейский'!R21+'м.р. Пестравский'!R21+'м.р.  Приволжский'!R21+'м.р. Хворостянский'!R21+'г. Чапаевск'!R21</f>
        <v>586128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Безенчукский'!P22+'м.р. Красноармейский'!P22+'м.р. Пестравский'!P22+'м.р.  Приволжский'!P22+'м.р. Хворостянский'!P22+'г. Чапаевск'!P22</f>
        <v>28753</v>
      </c>
      <c r="Q22" s="15">
        <f>'м.р. Безенчукский'!Q22+'м.р. Красноармейский'!Q22+'м.р. Пестравский'!Q22+'м.р.  Приволжский'!Q22+'м.р. Хворостянский'!Q22+'г. Чапаевск'!Q22</f>
        <v>21655</v>
      </c>
      <c r="R22" s="15">
        <f>'м.р. Безенчукский'!R22+'м.р. Красноармейский'!R22+'м.р. Пестравский'!R22+'м.р.  Приволжский'!R22+'м.р. Хворостянский'!R22+'г. Чапаевск'!R22</f>
        <v>332591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Безенчукский'!P23+'м.р. Красноармейский'!P23+'м.р. Пестравский'!P23+'м.р.  Приволжский'!P23+'м.р. Хворостянский'!P23+'г. Чапаевск'!P23</f>
        <v>8675</v>
      </c>
      <c r="Q23" s="15">
        <f>'м.р. Безенчукский'!Q23+'м.р. Красноармейский'!Q23+'м.р. Пестравский'!Q23+'м.р.  Приволжский'!Q23+'м.р. Хворостянский'!Q23+'г. Чапаевск'!Q23</f>
        <v>2931</v>
      </c>
      <c r="R23" s="15">
        <f>'м.р. Безенчукский'!R23+'м.р. Красноармейский'!R23+'м.р. Пестравский'!R23+'м.р.  Приволжский'!R23+'м.р. Хворостянский'!R23+'г. Чапаевск'!R23</f>
        <v>32069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Безенчукский'!P24+'м.р. Красноармейский'!P24+'м.р. Пестравский'!P24+'м.р.  Приволжский'!P24+'м.р. Хворостянский'!P24+'г. Чапаевск'!P24</f>
        <v>0</v>
      </c>
      <c r="Q24" s="15">
        <f>'м.р. Безенчукский'!Q24+'м.р. Красноармейский'!Q24+'м.р. Пестравский'!Q24+'м.р.  Приволжский'!Q24+'м.р. Хворостянский'!Q24+'г. Чапаевск'!Q24</f>
        <v>6739</v>
      </c>
      <c r="R24" s="15">
        <f>'м.р. Безенчукский'!R24+'м.р. Красноармейский'!R24+'м.р. Пестравский'!R24+'м.р.  Приволжский'!R24+'м.р. Хворостянский'!R24+'г. Чапаевск'!R24</f>
        <v>205168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Безенчукский'!P25+'м.р. Красноармейский'!P25+'м.р. Пестравский'!P25+'м.р.  Приволжский'!P25+'м.р. Хворостянский'!P25+'г. Чапаевск'!P25</f>
        <v>0</v>
      </c>
      <c r="Q25" s="15">
        <f>'м.р. Безенчукский'!Q25+'м.р. Красноармейский'!Q25+'м.р. Пестравский'!Q25+'м.р.  Приволжский'!Q25+'м.р. Хворостянский'!Q25+'г. Чапаевск'!Q25</f>
        <v>650</v>
      </c>
      <c r="R25" s="15">
        <f>'м.р. Безенчукский'!R25+'м.р. Красноармейский'!R25+'м.р. Пестравский'!R25+'м.р.  Приволжский'!R25+'м.р. Хворостянский'!R25+'г. Чапаевск'!R25</f>
        <v>13447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Безенчукский'!P26+'м.р. Красноармейский'!P26+'м.р. Пестравский'!P26+'м.р.  Приволжский'!P26+'м.р. Хворостянский'!P26+'г. Чапаевск'!P26</f>
        <v>37428</v>
      </c>
      <c r="Q26" s="15">
        <f>'м.р. Безенчукский'!Q26+'м.р. Красноармейский'!Q26+'м.р. Пестравский'!Q26+'м.р.  Приволжский'!Q26+'м.р. Хворостянский'!Q26+'г. Чапаевск'!Q26</f>
        <v>31975</v>
      </c>
      <c r="R26" s="15">
        <f>'м.р. Безенчукский'!R26+'м.р. Красноармейский'!R26+'м.р. Пестравский'!R26+'м.р.  Приволжский'!R26+'м.р. Хворостянский'!R26+'г. Чапаевск'!R26</f>
        <v>582589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Безенчукский'!P27+'м.р. Красноармейский'!P27+'м.р. Пестравский'!P27+'м.р.  Приволжский'!P27+'м.р. Хворостянский'!P27+'г. Чапаевск'!P27</f>
        <v>0</v>
      </c>
      <c r="Q27" s="15">
        <f>'м.р. Безенчукский'!Q27+'м.р. Красноармейский'!Q27+'м.р. Пестравский'!Q27+'м.р.  Приволжский'!Q27+'м.р. Хворостянский'!Q27+'г. Чапаевск'!Q27</f>
        <v>0</v>
      </c>
      <c r="R27" s="15">
        <f>'м.р. Безенчукский'!R27+'м.р. Красноармейский'!R27+'м.р. Пестравский'!R27+'м.р.  Приволжский'!R27+'м.р. Хворостянский'!R27+'г. Чапаевск'!R27</f>
        <v>1726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Безенчукский'!P28+'м.р. Красноармейский'!P28+'м.р. Пестравский'!P28+'м.р.  Приволжский'!P28+'м.р. Хворостянский'!P28+'г. Чапаевск'!P28</f>
        <v>0</v>
      </c>
      <c r="Q28" s="15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5">
        <f>'м.р. Безенчукский'!R28+'м.р. Красноармейский'!R28+'м.р. Пестравский'!R28+'м.р.  Приволжский'!R28+'м.р. Хворостянский'!R28+'г. Чапаевск'!R28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Безенчукский'!P29+'м.р. Красноармейский'!P29+'м.р. Пестравский'!P29+'м.р.  Приволжский'!P29+'м.р. Хворостянский'!P29+'г. Чапаевск'!P29</f>
        <v>949</v>
      </c>
      <c r="Q29" s="15">
        <f>'м.р. Безенчукский'!Q29+'м.р. Красноармейский'!Q29+'м.р. Пестравский'!Q29+'м.р.  Приволжский'!Q29+'м.р. Хворостянский'!Q29+'г. Чапаевск'!Q29</f>
        <v>2088</v>
      </c>
      <c r="R29" s="15">
        <f>'м.р. Безенчукский'!R29+'м.р. Красноармейский'!R29+'м.р. Пестравский'!R29+'м.р.  Приволжский'!R29+'м.р. Хворостянский'!R29+'г. Чапаевск'!R29</f>
        <v>1813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8142</v>
      </c>
      <c r="Q21" s="13">
        <f>Q26+Q27+Q28+Q29</f>
        <v>2471</v>
      </c>
      <c r="R21" s="13">
        <f>R26+R27+R28+R29</f>
        <v>132782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6104</v>
      </c>
      <c r="Q22" s="14">
        <v>1600</v>
      </c>
      <c r="R22" s="14">
        <v>79810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1830</v>
      </c>
      <c r="Q23" s="14"/>
      <c r="R23" s="14">
        <v>4547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/>
      <c r="R24" s="14">
        <v>46627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1566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7934</v>
      </c>
      <c r="Q26" s="14">
        <v>1600</v>
      </c>
      <c r="R26" s="14">
        <v>131864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762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208</v>
      </c>
      <c r="Q29" s="14">
        <v>871</v>
      </c>
      <c r="R29" s="14">
        <v>156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U32" sqref="U32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3614</v>
      </c>
      <c r="Q21" s="13">
        <f>Q26+Q27+Q28+Q29</f>
        <v>2340</v>
      </c>
      <c r="R21" s="13">
        <f>R26+R27+R28+R29</f>
        <v>85430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2632</v>
      </c>
      <c r="Q22" s="14">
        <v>2127</v>
      </c>
      <c r="R22" s="14">
        <v>30882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839</v>
      </c>
      <c r="Q23" s="14">
        <v>75</v>
      </c>
      <c r="R23" s="14">
        <v>4583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/>
      <c r="R24" s="14">
        <v>46847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2153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3471</v>
      </c>
      <c r="Q26" s="14">
        <v>2202</v>
      </c>
      <c r="R26" s="14">
        <v>84465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640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143</v>
      </c>
      <c r="Q29" s="14">
        <v>138</v>
      </c>
      <c r="R29" s="14">
        <v>325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R38" sqref="R3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3057</v>
      </c>
      <c r="Q21" s="13">
        <f>Q26+Q27+Q28+Q29</f>
        <v>11882</v>
      </c>
      <c r="R21" s="13">
        <f>R26+R27+R28+R29</f>
        <v>68860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2205</v>
      </c>
      <c r="Q22" s="14">
        <v>6034</v>
      </c>
      <c r="R22" s="14">
        <v>39622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735</v>
      </c>
      <c r="Q23" s="14">
        <v>2205</v>
      </c>
      <c r="R23" s="14">
        <v>3802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>
        <v>2761</v>
      </c>
      <c r="R24" s="14">
        <v>24200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>
        <v>650</v>
      </c>
      <c r="R25" s="14">
        <v>788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2940</v>
      </c>
      <c r="Q26" s="14">
        <v>11650</v>
      </c>
      <c r="R26" s="14">
        <v>68412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237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117</v>
      </c>
      <c r="Q29" s="14">
        <v>232</v>
      </c>
      <c r="R29" s="14">
        <v>211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5494</v>
      </c>
      <c r="Q21" s="13">
        <f>Q26+Q27+Q28+Q29</f>
        <v>2738</v>
      </c>
      <c r="R21" s="13">
        <f>R26+R27+R28+R29</f>
        <v>56712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4294</v>
      </c>
      <c r="Q22" s="14">
        <v>2566</v>
      </c>
      <c r="R22" s="14">
        <v>34781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1044</v>
      </c>
      <c r="Q23" s="14">
        <v>33</v>
      </c>
      <c r="R23" s="14">
        <v>3891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/>
      <c r="R24" s="14">
        <v>15311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2384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5338</v>
      </c>
      <c r="Q26" s="14">
        <v>2599</v>
      </c>
      <c r="R26" s="14">
        <v>56367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156</v>
      </c>
      <c r="Q29" s="14">
        <v>139</v>
      </c>
      <c r="R29" s="14">
        <v>345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5986</v>
      </c>
      <c r="Q21" s="13">
        <v>2345</v>
      </c>
      <c r="R21" s="13">
        <f t="shared" ref="R21" si="0">R26+R27+R28+R29</f>
        <v>179407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5017</v>
      </c>
      <c r="Q22" s="14">
        <v>2342</v>
      </c>
      <c r="R22" s="14">
        <v>64581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725</v>
      </c>
      <c r="Q23" s="14"/>
      <c r="R23" s="14">
        <v>16077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20</v>
      </c>
      <c r="Q24" s="14"/>
      <c r="R24" s="14">
        <v>88552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7536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5739</v>
      </c>
      <c r="Q26" s="14">
        <v>2342</v>
      </c>
      <c r="R26" s="14">
        <v>176257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1033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247</v>
      </c>
      <c r="Q29" s="14">
        <v>3</v>
      </c>
      <c r="R29" s="14">
        <v>2117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2730</v>
      </c>
      <c r="Q21" s="13">
        <f>Q26+Q27+Q28+Q29</f>
        <v>7706</v>
      </c>
      <c r="R21" s="13">
        <f>R26+R27+R28+R29</f>
        <v>41760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1944</v>
      </c>
      <c r="Q22" s="14">
        <v>3460</v>
      </c>
      <c r="R22" s="14">
        <v>22254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656</v>
      </c>
      <c r="Q23" s="14">
        <v>269</v>
      </c>
      <c r="R23" s="14">
        <v>2131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>
        <v>3727</v>
      </c>
      <c r="R24" s="14">
        <v>15517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1163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2600</v>
      </c>
      <c r="Q26" s="14">
        <v>7456</v>
      </c>
      <c r="R26" s="14">
        <v>41065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>
        <v>87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130</v>
      </c>
      <c r="Q29" s="14">
        <v>250</v>
      </c>
      <c r="R29" s="14">
        <v>608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15340</v>
      </c>
      <c r="Q21" s="13">
        <f>Q26+Q27+Q28+Q29</f>
        <v>6926</v>
      </c>
      <c r="R21" s="13">
        <f>R26+R27+R28+R29</f>
        <v>200584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11574</v>
      </c>
      <c r="Q22" s="14">
        <v>5868</v>
      </c>
      <c r="R22" s="14">
        <v>125242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3571</v>
      </c>
      <c r="Q23" s="14">
        <v>349</v>
      </c>
      <c r="R23" s="14">
        <v>13115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>
        <v>251</v>
      </c>
      <c r="R24" s="14">
        <v>56666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/>
      <c r="Q25" s="14"/>
      <c r="R25" s="14">
        <v>5393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15145</v>
      </c>
      <c r="Q26" s="14">
        <v>6468</v>
      </c>
      <c r="R26" s="14">
        <v>200416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/>
      <c r="R27" s="14"/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195</v>
      </c>
      <c r="Q29" s="14">
        <v>458</v>
      </c>
      <c r="R29" s="14">
        <v>168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Y30" sqref="Y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f>'м.р. Большеглушицкий'!P21+'м.р. Большечерниговский'!P21</f>
        <v>7673</v>
      </c>
      <c r="Q21" s="16">
        <f>'м.р. Большеглушицкий'!Q21+'м.р. Большечерниговский'!Q21</f>
        <v>10979</v>
      </c>
      <c r="R21" s="16">
        <f>'м.р. Большеглушицкий'!R21+'м.р. Большечерниговский'!R21</f>
        <v>132292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5">
        <f>'м.р. Большеглушицкий'!P22+'м.р. Большечерниговский'!P22</f>
        <v>5274</v>
      </c>
      <c r="Q22" s="15">
        <f>'м.р. Большеглушицкий'!Q22+'м.р. Большечерниговский'!Q22</f>
        <v>3693</v>
      </c>
      <c r="R22" s="15">
        <f>'м.р. Большеглушицкий'!R22+'м.р. Большечерниговский'!R22</f>
        <v>62963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5">
        <f>'м.р. Большеглушицкий'!P23+'м.р. Большечерниговский'!P23</f>
        <v>2100</v>
      </c>
      <c r="Q23" s="15">
        <f>'м.р. Большеглушицкий'!Q23+'м.р. Большечерниговский'!Q23</f>
        <v>1574</v>
      </c>
      <c r="R23" s="15">
        <f>'м.р. Большеглушицкий'!R23+'м.р. Большечерниговский'!R23</f>
        <v>17424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5">
        <f>'м.р. Большеглушицкий'!P24+'м.р. Большечерниговский'!P24</f>
        <v>0</v>
      </c>
      <c r="Q24" s="15">
        <f>'м.р. Большеглушицкий'!Q24+'м.р. Большечерниговский'!Q24</f>
        <v>5147</v>
      </c>
      <c r="R24" s="15">
        <f>'м.р. Большеглушицкий'!R24+'м.р. Большечерниговский'!R24</f>
        <v>48454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5">
        <f>'м.р. Большеглушицкий'!P25+'м.р. Большечерниговский'!P25</f>
        <v>0</v>
      </c>
      <c r="Q25" s="15">
        <f>'м.р. Большеглушицкий'!Q25+'м.р. Большечерниговский'!Q25</f>
        <v>324</v>
      </c>
      <c r="R25" s="15">
        <f>'м.р. Большеглушицкий'!R25+'м.р. Большечерниговский'!R25</f>
        <v>1945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5">
        <f>'м.р. Большеглушицкий'!P26+'м.р. Большечерниговский'!P26</f>
        <v>7374</v>
      </c>
      <c r="Q26" s="15">
        <f>'м.р. Большеглушицкий'!Q26+'м.р. Большечерниговский'!Q26</f>
        <v>10738</v>
      </c>
      <c r="R26" s="15">
        <f>'м.р. Большеглушицкий'!R26+'м.р. Большечерниговский'!R26</f>
        <v>130786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5">
        <f>'м.р. Большеглушицкий'!P27+'м.р. Большечерниговский'!P27</f>
        <v>0</v>
      </c>
      <c r="Q27" s="15">
        <f>'м.р. Большеглушицкий'!Q27+'м.р. Большечерниговский'!Q27</f>
        <v>0</v>
      </c>
      <c r="R27" s="15">
        <f>'м.р. Большеглушицкий'!R27+'м.р. Большечерниговский'!R27</f>
        <v>251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5">
        <f>'м.р. Большеглушицкий'!P28+'м.р. Большечерниговский'!P28</f>
        <v>0</v>
      </c>
      <c r="Q28" s="15">
        <f>'м.р. Большеглушицкий'!Q28+'м.р. Большечерниговский'!Q28</f>
        <v>0</v>
      </c>
      <c r="R28" s="15">
        <f>'м.р. Большеглушицкий'!R28+'м.р. Большечерниговский'!R28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5">
        <f>'м.р. Большеглушицкий'!P29+'м.р. Большечерниговский'!P29</f>
        <v>299</v>
      </c>
      <c r="Q29" s="15">
        <f>'м.р. Большеглушицкий'!Q29+'м.р. Большечерниговский'!Q29</f>
        <v>241</v>
      </c>
      <c r="R29" s="15">
        <f>'м.р. Большеглушицкий'!R29+'м.р. Большечерниговский'!R29</f>
        <v>1255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Y30" sqref="Y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3694</v>
      </c>
      <c r="Q21" s="13">
        <f t="shared" ref="Q21:R21" si="0">Q26+Q27+Q28+Q29</f>
        <v>8287</v>
      </c>
      <c r="R21" s="13">
        <f t="shared" si="0"/>
        <v>64356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2478</v>
      </c>
      <c r="Q22" s="14">
        <v>1398</v>
      </c>
      <c r="R22" s="14">
        <v>32239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1086</v>
      </c>
      <c r="Q23" s="14">
        <v>1298</v>
      </c>
      <c r="R23" s="14">
        <v>11040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5147</v>
      </c>
      <c r="R24" s="14">
        <v>19528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324</v>
      </c>
      <c r="R25" s="14">
        <v>707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3564</v>
      </c>
      <c r="Q26" s="14">
        <v>8167</v>
      </c>
      <c r="R26" s="14">
        <v>63514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24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130</v>
      </c>
      <c r="Q29" s="14">
        <v>120</v>
      </c>
      <c r="R29" s="14">
        <v>818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3979</v>
      </c>
      <c r="Q21" s="13">
        <f t="shared" ref="Q21:R21" si="0">Q26+Q27+Q28+Q29</f>
        <v>2692</v>
      </c>
      <c r="R21" s="13">
        <f t="shared" si="0"/>
        <v>67936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2796</v>
      </c>
      <c r="Q22" s="14">
        <v>2295</v>
      </c>
      <c r="R22" s="14">
        <v>30724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1014</v>
      </c>
      <c r="Q23" s="14">
        <v>276</v>
      </c>
      <c r="R23" s="14">
        <v>6384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28926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1238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3810</v>
      </c>
      <c r="Q26" s="14">
        <v>2571</v>
      </c>
      <c r="R26" s="14">
        <v>67272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227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169</v>
      </c>
      <c r="Q29" s="14">
        <v>121</v>
      </c>
      <c r="R29" s="14">
        <v>437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Волжский'!P21+'г. Новокуйбышевск'!P21</f>
        <v>64208</v>
      </c>
      <c r="Q21" s="1">
        <f>'м.р. Волжский'!Q21+'г. Новокуйбышевск'!Q21</f>
        <v>17528</v>
      </c>
      <c r="R21" s="1">
        <f>'м.р. Волжский'!R21+'г. Новокуйбышевск'!R21</f>
        <v>588997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Волжский'!P22+'г. Новокуйбышевск'!P22</f>
        <v>48439</v>
      </c>
      <c r="Q22" s="1">
        <f>'м.р. Волжский'!Q22+'г. Новокуйбышевск'!Q22</f>
        <v>16593</v>
      </c>
      <c r="R22" s="1">
        <f>'м.р. Волжский'!R22+'г. Новокуйбышевск'!R22</f>
        <v>358406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Волжский'!P23+'г. Новокуйбышевск'!P23</f>
        <v>15251</v>
      </c>
      <c r="Q23" s="1">
        <f>'м.р. Волжский'!Q23+'г. Новокуйбышевск'!Q23</f>
        <v>935</v>
      </c>
      <c r="R23" s="1">
        <f>'м.р. Волжский'!R23+'г. Новокуйбышевск'!R23</f>
        <v>31399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Волжский'!P24+'г. Новокуйбышевск'!P24</f>
        <v>518</v>
      </c>
      <c r="Q24" s="1">
        <f>'м.р. Волжский'!Q24+'г. Новокуйбышевск'!Q24</f>
        <v>0</v>
      </c>
      <c r="R24" s="1">
        <f>'м.р. Волжский'!R24+'г. Новокуйбышевск'!R24</f>
        <v>189020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Волжский'!P25+'г. Новокуйбышевск'!P25</f>
        <v>0</v>
      </c>
      <c r="Q25" s="1">
        <f>'м.р. Волжский'!Q25+'г. Новокуйбышевск'!Q25</f>
        <v>0</v>
      </c>
      <c r="R25" s="1">
        <f>'м.р. Волжский'!R25+'г. Новокуйбышевск'!R25</f>
        <v>10172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Волжский'!P26+'г. Новокуйбышевск'!P26</f>
        <v>63688</v>
      </c>
      <c r="Q26" s="1">
        <f>'м.р. Волжский'!Q26+'г. Новокуйбышевск'!Q26</f>
        <v>16551</v>
      </c>
      <c r="R26" s="1">
        <f>'м.р. Волжский'!R26+'г. Новокуйбышевск'!R26</f>
        <v>587908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Волжский'!P27+'г. Новокуйбышевск'!P27</f>
        <v>0</v>
      </c>
      <c r="Q27" s="1">
        <f>'м.р. Волжский'!Q27+'г. Новокуйбышевск'!Q27</f>
        <v>243</v>
      </c>
      <c r="R27" s="1">
        <f>'м.р. Волжский'!R27+'г. Новокуйбышевск'!R27</f>
        <v>3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Волжский'!P28+'г. Новокуйбышевск'!P28</f>
        <v>0</v>
      </c>
      <c r="Q28" s="1">
        <f>'м.р. Волжский'!Q28+'г. Новокуйбышевск'!Q28</f>
        <v>0</v>
      </c>
      <c r="R28" s="1">
        <f>'м.р. Волжский'!R28+'г. Новокуйбышевск'!R28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Волжский'!P29+'г. Новокуйбышевск'!P29</f>
        <v>520</v>
      </c>
      <c r="Q29" s="1">
        <f>'м.р. Волжский'!Q29+'г. Новокуйбышевск'!Q29</f>
        <v>734</v>
      </c>
      <c r="R29" s="1">
        <f>'м.р. Волжский'!R29+'г. Новокуйбышевск'!R29</f>
        <v>1086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42884</v>
      </c>
      <c r="Q21" s="13">
        <f t="shared" ref="Q21:R21" si="0">Q26+Q27+Q28+Q29</f>
        <v>8454</v>
      </c>
      <c r="R21" s="13">
        <f t="shared" si="0"/>
        <v>327691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32704</v>
      </c>
      <c r="Q22" s="14">
        <v>7717</v>
      </c>
      <c r="R22" s="14">
        <v>226682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9662</v>
      </c>
      <c r="Q23" s="14">
        <v>737</v>
      </c>
      <c r="R23" s="14">
        <v>19424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518</v>
      </c>
      <c r="Q24" s="14">
        <v>0</v>
      </c>
      <c r="R24" s="14">
        <v>79109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2476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42598</v>
      </c>
      <c r="Q26" s="14">
        <v>7905</v>
      </c>
      <c r="R26" s="14">
        <v>327077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181</v>
      </c>
      <c r="R27" s="14">
        <v>0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286</v>
      </c>
      <c r="Q29" s="14">
        <v>368</v>
      </c>
      <c r="R29" s="14">
        <v>614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21324</v>
      </c>
      <c r="Q21" s="13">
        <f t="shared" ref="Q21:R21" si="0">Q26+Q27+Q28+Q29</f>
        <v>9074</v>
      </c>
      <c r="R21" s="13">
        <f t="shared" si="0"/>
        <v>261306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15735</v>
      </c>
      <c r="Q22" s="14">
        <v>8876</v>
      </c>
      <c r="R22" s="14">
        <v>131724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5589</v>
      </c>
      <c r="Q23" s="14">
        <v>198</v>
      </c>
      <c r="R23" s="14">
        <v>11975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109911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7696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21090</v>
      </c>
      <c r="Q26" s="14">
        <v>8646</v>
      </c>
      <c r="R26" s="14">
        <v>260831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62</v>
      </c>
      <c r="R27" s="14">
        <v>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234</v>
      </c>
      <c r="Q29" s="14">
        <v>366</v>
      </c>
      <c r="R29" s="14">
        <v>472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29"/>
  <sheetViews>
    <sheetView showGridLines="0" topLeftCell="A17" workbookViewId="0">
      <selection activeCell="W29" sqref="W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22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v>13229</v>
      </c>
      <c r="Q21" s="13">
        <v>8319</v>
      </c>
      <c r="R21" s="13">
        <v>144995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8595</v>
      </c>
      <c r="Q22" s="14">
        <v>4907</v>
      </c>
      <c r="R22" s="14">
        <v>73529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4415</v>
      </c>
      <c r="Q23" s="14">
        <v>3356</v>
      </c>
      <c r="R23" s="14">
        <v>18235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174</v>
      </c>
      <c r="Q24" s="14">
        <v>39</v>
      </c>
      <c r="R24" s="14">
        <v>47378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29</v>
      </c>
      <c r="Q25" s="14">
        <v>4</v>
      </c>
      <c r="R25" s="14">
        <v>3847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13188</v>
      </c>
      <c r="Q26" s="14">
        <v>8308</v>
      </c>
      <c r="R26" s="14">
        <v>142687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1276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58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41</v>
      </c>
      <c r="Q29" s="14">
        <v>11</v>
      </c>
      <c r="R29" s="14">
        <v>974</v>
      </c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Y38" sqref="Y38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161228</v>
      </c>
      <c r="Q21" s="13">
        <f t="shared" ref="Q21:R21" si="0">Q26+Q27+Q28+Q29</f>
        <v>108717</v>
      </c>
      <c r="R21" s="13">
        <f t="shared" si="0"/>
        <v>1669473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158374</v>
      </c>
      <c r="Q22" s="14">
        <v>86546</v>
      </c>
      <c r="R22" s="14">
        <v>1094325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1905</v>
      </c>
      <c r="Q23" s="14">
        <v>6469</v>
      </c>
      <c r="R23" s="14">
        <v>107124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/>
      <c r="Q24" s="14">
        <v>13476</v>
      </c>
      <c r="R24" s="14">
        <v>382637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10</v>
      </c>
      <c r="Q25" s="14">
        <v>1320</v>
      </c>
      <c r="R25" s="14">
        <v>37472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160279</v>
      </c>
      <c r="Q26" s="14">
        <v>107788</v>
      </c>
      <c r="R26" s="14">
        <v>1659366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/>
      <c r="Q27" s="14">
        <v>35</v>
      </c>
      <c r="R27" s="14">
        <v>868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/>
      <c r="Q28" s="14"/>
      <c r="R28" s="14"/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949</v>
      </c>
      <c r="Q29" s="14">
        <v>894</v>
      </c>
      <c r="R29" s="14">
        <v>9239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17" sqref="A17:R17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Сызранский'!P21+'м.р. Шигонский'!P21+'г. Сызрань'!P21+'г. Октябрьск'!P21</f>
        <v>50575</v>
      </c>
      <c r="Q21" s="1">
        <f>'м.р. Сызранский'!Q21+'м.р. Шигонский'!Q21+'г. Сызрань'!Q21+'г. Октябрьск'!Q21</f>
        <v>44817</v>
      </c>
      <c r="R21" s="1">
        <f>'м.р. Сызранский'!R21+'м.р. Шигонский'!R21+'г. Сызрань'!R21+'г. Октябрьск'!R21</f>
        <v>803035</v>
      </c>
    </row>
    <row r="22" spans="1:18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f>'м.р. Сызранский'!P22+'м.р. Шигонский'!P22+'г. Сызрань'!P22+'г. Октябрьск'!P22</f>
        <v>39914</v>
      </c>
      <c r="Q22" s="1">
        <f>'м.р. Сызранский'!Q22+'м.р. Шигонский'!Q22+'г. Сызрань'!Q22+'г. Октябрьск'!Q22</f>
        <v>21361</v>
      </c>
      <c r="R22" s="1">
        <f>'м.р. Сызранский'!R22+'м.р. Шигонский'!R22+'г. Сызрань'!R22+'г. Октябрьск'!R22</f>
        <v>454353</v>
      </c>
    </row>
    <row r="23" spans="1:18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f>'м.р. Сызранский'!P23+'м.р. Шигонский'!P23+'г. Сызрань'!P23+'г. Октябрьск'!P23</f>
        <v>9700</v>
      </c>
      <c r="Q23" s="1">
        <f>'м.р. Сызранский'!Q23+'м.р. Шигонский'!Q23+'г. Сызрань'!Q23+'г. Октябрьск'!Q23</f>
        <v>2590</v>
      </c>
      <c r="R23" s="1">
        <f>'м.р. Сызранский'!R23+'м.р. Шигонский'!R23+'г. Сызрань'!R23+'г. Октябрьск'!R23</f>
        <v>60957</v>
      </c>
    </row>
    <row r="24" spans="1:18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f>'м.р. Сызранский'!P24+'м.р. Шигонский'!P24+'г. Сызрань'!P24+'г. Октябрьск'!P24</f>
        <v>1</v>
      </c>
      <c r="Q24" s="1">
        <f>'м.р. Сызранский'!Q24+'м.р. Шигонский'!Q24+'г. Сызрань'!Q24+'г. Октябрьск'!Q24</f>
        <v>17005</v>
      </c>
      <c r="R24" s="1">
        <f>'м.р. Сызранский'!R24+'м.р. Шигонский'!R24+'г. Сызрань'!R24+'г. Октябрьск'!R24</f>
        <v>251430</v>
      </c>
    </row>
    <row r="25" spans="1:18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f>'м.р. Сызранский'!P25+'м.р. Шигонский'!P25+'г. Сызрань'!P25+'г. Октябрьск'!P25</f>
        <v>6</v>
      </c>
      <c r="Q25" s="1">
        <f>'м.р. Сызранский'!Q25+'м.р. Шигонский'!Q25+'г. Сызрань'!Q25+'г. Октябрьск'!Q25</f>
        <v>3794</v>
      </c>
      <c r="R25" s="1">
        <f>'м.р. Сызранский'!R25+'м.р. Шигонский'!R25+'г. Сызрань'!R25+'г. Октябрьск'!R25</f>
        <v>12887</v>
      </c>
    </row>
    <row r="26" spans="1:18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f>'м.р. Сызранский'!P26+'м.р. Шигонский'!P26+'г. Сызрань'!P26+'г. Октябрьск'!P26</f>
        <v>49793</v>
      </c>
      <c r="Q26" s="1">
        <f>'м.р. Сызранский'!Q26+'м.р. Шигонский'!Q26+'г. Сызрань'!Q26+'г. Октябрьск'!Q26</f>
        <v>44750</v>
      </c>
      <c r="R26" s="1">
        <f>'м.р. Сызранский'!R26+'м.р. Шигонский'!R26+'г. Сызрань'!R26+'г. Октябрьск'!R26</f>
        <v>797702</v>
      </c>
    </row>
    <row r="27" spans="1:18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f>'м.р. Сызранский'!P27+'м.р. Шигонский'!P27+'г. Сызрань'!P27+'г. Октябрьск'!P27</f>
        <v>0</v>
      </c>
      <c r="Q27" s="1">
        <f>'м.р. Сызранский'!Q27+'м.р. Шигонский'!Q27+'г. Сызрань'!Q27+'г. Октябрьск'!Q27</f>
        <v>0</v>
      </c>
      <c r="R27" s="1">
        <f>'м.р. Сызранский'!R27+'м.р. Шигонский'!R27+'г. Сызрань'!R27+'г. Октябрьск'!R27</f>
        <v>1402</v>
      </c>
    </row>
    <row r="28" spans="1:18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f>'м.р. Сызранский'!P28+'м.р. Шигонский'!P28+'г. Сызрань'!P28+'г. Октябрьск'!P28</f>
        <v>0</v>
      </c>
      <c r="Q28" s="1">
        <f>'м.р. Сызранский'!Q28+'м.р. Шигонский'!Q28+'г. Сызрань'!Q28+'г. Октябрьск'!Q28</f>
        <v>0</v>
      </c>
      <c r="R28" s="1">
        <f>'м.р. Сызранский'!R28+'м.р. Шигонский'!R28+'г. Сызрань'!R28+'г. Октябрьск'!R28</f>
        <v>0</v>
      </c>
    </row>
    <row r="29" spans="1:18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f>'м.р. Сызранский'!P29+'м.р. Шигонский'!P29+'г. Сызрань'!P29+'г. Октябрьск'!P29</f>
        <v>782</v>
      </c>
      <c r="Q29" s="1">
        <f>'м.р. Сызранский'!Q29+'м.р. Шигонский'!Q29+'г. Сызрань'!Q29+'г. Октябрьск'!Q29</f>
        <v>67</v>
      </c>
      <c r="R29" s="1">
        <f>'м.р. Сызранский'!R29+'м.р. Шигонский'!R29+'г. Сызрань'!R29+'г. Октябрьск'!R29</f>
        <v>3931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0"/>
  <sheetViews>
    <sheetView showGridLines="0" topLeftCell="A17" workbookViewId="0">
      <selection activeCell="Y29" sqref="Y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22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5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v>21655</v>
      </c>
      <c r="Q21" s="1">
        <v>22468</v>
      </c>
      <c r="R21" s="1">
        <v>357930</v>
      </c>
      <c r="T21" s="11"/>
      <c r="U21" s="11"/>
      <c r="V21" s="11"/>
    </row>
    <row r="22" spans="1:22" ht="25.5" x14ac:dyDescent="0.25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">
        <v>15748</v>
      </c>
      <c r="Q22" s="1">
        <v>15667</v>
      </c>
      <c r="R22" s="1">
        <v>162889</v>
      </c>
      <c r="T22" s="11"/>
      <c r="U22" s="11"/>
      <c r="V22" s="11"/>
    </row>
    <row r="23" spans="1:22" ht="15.75" x14ac:dyDescent="0.25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">
        <v>5059</v>
      </c>
      <c r="Q23" s="1">
        <v>1571</v>
      </c>
      <c r="R23" s="1">
        <v>19554</v>
      </c>
      <c r="T23" s="11"/>
      <c r="U23" s="11"/>
      <c r="V23" s="11"/>
    </row>
    <row r="24" spans="1:22" ht="15.75" x14ac:dyDescent="0.25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">
        <v>835</v>
      </c>
      <c r="Q24" s="1">
        <v>5163</v>
      </c>
      <c r="R24" s="1">
        <v>119539</v>
      </c>
      <c r="T24" s="11"/>
      <c r="U24" s="11"/>
      <c r="V24" s="11"/>
    </row>
    <row r="25" spans="1:22" ht="15.75" x14ac:dyDescent="0.25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">
        <v>0</v>
      </c>
      <c r="Q25" s="1">
        <v>67</v>
      </c>
      <c r="R25" s="1">
        <v>7593</v>
      </c>
      <c r="T25" s="11"/>
      <c r="U25" s="11"/>
      <c r="V25" s="11"/>
    </row>
    <row r="26" spans="1:22" ht="38.25" customHeight="1" x14ac:dyDescent="0.25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">
        <v>21551</v>
      </c>
      <c r="Q26" s="1">
        <v>22218</v>
      </c>
      <c r="R26" s="1">
        <v>351747</v>
      </c>
      <c r="T26" s="11"/>
      <c r="U26" s="11"/>
      <c r="V26" s="11"/>
    </row>
    <row r="27" spans="1:22" ht="15.75" x14ac:dyDescent="0.25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">
        <v>0</v>
      </c>
      <c r="Q27" s="1">
        <v>50</v>
      </c>
      <c r="R27" s="1">
        <v>3770</v>
      </c>
      <c r="T27" s="11"/>
      <c r="U27" s="11"/>
      <c r="V27" s="11"/>
    </row>
    <row r="28" spans="1:22" ht="15.75" x14ac:dyDescent="0.25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">
        <v>0</v>
      </c>
      <c r="Q28" s="1">
        <v>0</v>
      </c>
      <c r="R28" s="1">
        <v>340</v>
      </c>
      <c r="T28" s="11"/>
      <c r="U28" s="11"/>
      <c r="V28" s="11"/>
    </row>
    <row r="29" spans="1:22" ht="15.75" x14ac:dyDescent="0.25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">
        <v>104</v>
      </c>
      <c r="Q29" s="1">
        <v>200</v>
      </c>
      <c r="R29" s="1">
        <v>2073</v>
      </c>
      <c r="T29" s="11"/>
      <c r="U29" s="11"/>
      <c r="V29" s="11"/>
    </row>
    <row r="30" spans="1:22" x14ac:dyDescent="0.2">
      <c r="T30" s="11"/>
      <c r="U30" s="11"/>
      <c r="V30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9"/>
  <sheetViews>
    <sheetView showGridLines="0" topLeftCell="A17" workbookViewId="0">
      <selection activeCell="AE36" sqref="AE36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270503</v>
      </c>
      <c r="Q21" s="13">
        <f t="shared" ref="Q21:R21" si="0">Q26+Q27+Q28+Q29</f>
        <v>121082</v>
      </c>
      <c r="R21" s="13">
        <f t="shared" si="0"/>
        <v>3133303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210694</v>
      </c>
      <c r="Q22" s="14">
        <v>95343</v>
      </c>
      <c r="R22" s="14">
        <v>1744997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52248</v>
      </c>
      <c r="Q23" s="14">
        <v>4852</v>
      </c>
      <c r="R23" s="14">
        <v>147868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2161</v>
      </c>
      <c r="Q24" s="14">
        <v>6417</v>
      </c>
      <c r="R24" s="14">
        <v>1152681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764</v>
      </c>
      <c r="Q25" s="14">
        <v>109</v>
      </c>
      <c r="R25" s="14">
        <v>42262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268291</v>
      </c>
      <c r="Q26" s="14">
        <v>118922</v>
      </c>
      <c r="R26" s="14">
        <v>3112648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175</v>
      </c>
      <c r="Q27" s="14">
        <v>110</v>
      </c>
      <c r="R27" s="14">
        <v>6663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120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2037</v>
      </c>
      <c r="Q29" s="14">
        <v>2050</v>
      </c>
      <c r="R29" s="14">
        <v>13872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4628</v>
      </c>
      <c r="Q21" s="13">
        <f t="shared" ref="Q21:R21" si="0">Q26+Q27+Q28+Q29</f>
        <v>746</v>
      </c>
      <c r="R21" s="13">
        <f t="shared" si="0"/>
        <v>98886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3703</v>
      </c>
      <c r="Q22" s="14">
        <v>746</v>
      </c>
      <c r="R22" s="14">
        <v>54013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599</v>
      </c>
      <c r="Q23" s="14">
        <v>0</v>
      </c>
      <c r="R23" s="14">
        <v>5201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37138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6</v>
      </c>
      <c r="Q25" s="14">
        <v>0</v>
      </c>
      <c r="R25" s="14">
        <v>1181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4462</v>
      </c>
      <c r="Q26" s="14">
        <v>746</v>
      </c>
      <c r="R26" s="14">
        <v>97306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877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166</v>
      </c>
      <c r="Q29" s="14">
        <v>0</v>
      </c>
      <c r="R29" s="14">
        <v>703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2998</v>
      </c>
      <c r="Q21" s="13">
        <f t="shared" ref="Q21:R21" si="0">Q26+Q27+Q28+Q29</f>
        <v>1170</v>
      </c>
      <c r="R21" s="13">
        <f t="shared" si="0"/>
        <v>58556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2240</v>
      </c>
      <c r="Q22" s="14">
        <v>1170</v>
      </c>
      <c r="R22" s="14">
        <v>33901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619</v>
      </c>
      <c r="Q23" s="14">
        <v>0</v>
      </c>
      <c r="R23" s="14">
        <v>1899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21333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736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2863</v>
      </c>
      <c r="Q26" s="14">
        <v>1170</v>
      </c>
      <c r="R26" s="14">
        <v>57942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265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135</v>
      </c>
      <c r="Q29" s="14">
        <v>0</v>
      </c>
      <c r="R29" s="14">
        <v>349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topLeftCell="A17" workbookViewId="0">
      <selection activeCell="W30" sqref="W30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2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22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22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22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22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v>38378</v>
      </c>
      <c r="Q21" s="13">
        <v>42115</v>
      </c>
      <c r="R21" s="13">
        <v>580186</v>
      </c>
      <c r="T21" s="11"/>
      <c r="U21" s="11"/>
      <c r="V21" s="11"/>
    </row>
    <row r="22" spans="1:22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31027</v>
      </c>
      <c r="Q22" s="14">
        <v>18659</v>
      </c>
      <c r="R22" s="14">
        <v>320981</v>
      </c>
      <c r="T22" s="11"/>
      <c r="U22" s="11"/>
      <c r="V22" s="11"/>
    </row>
    <row r="23" spans="1:22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6946</v>
      </c>
      <c r="Q23" s="14">
        <v>2590</v>
      </c>
      <c r="R23" s="14">
        <v>50175</v>
      </c>
      <c r="T23" s="11"/>
      <c r="U23" s="11"/>
      <c r="V23" s="11"/>
    </row>
    <row r="24" spans="1:22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1</v>
      </c>
      <c r="Q24" s="14">
        <v>17005</v>
      </c>
      <c r="R24" s="14">
        <v>178177</v>
      </c>
      <c r="T24" s="11"/>
      <c r="U24" s="11"/>
      <c r="V24" s="11"/>
    </row>
    <row r="25" spans="1:22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3794</v>
      </c>
      <c r="R25" s="14">
        <v>10799</v>
      </c>
      <c r="T25" s="11"/>
      <c r="U25" s="11"/>
      <c r="V25" s="11"/>
    </row>
    <row r="26" spans="1:22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37988</v>
      </c>
      <c r="Q26" s="14">
        <v>42048</v>
      </c>
      <c r="R26" s="14">
        <v>578041</v>
      </c>
      <c r="T26" s="11"/>
      <c r="U26" s="11"/>
      <c r="V26" s="11"/>
    </row>
    <row r="27" spans="1:22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209</v>
      </c>
      <c r="T27" s="11"/>
      <c r="U27" s="11"/>
      <c r="V27" s="11"/>
    </row>
    <row r="28" spans="1:22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  <c r="T28" s="11"/>
      <c r="U28" s="11"/>
      <c r="V28" s="11"/>
    </row>
    <row r="29" spans="1:22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390</v>
      </c>
      <c r="Q29" s="14">
        <v>67</v>
      </c>
      <c r="R29" s="14">
        <v>1936</v>
      </c>
      <c r="T29" s="11"/>
      <c r="U29" s="11"/>
      <c r="V29" s="11"/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17" workbookViewId="0">
      <selection activeCell="P21" sqref="P21:R29"/>
    </sheetView>
  </sheetViews>
  <sheetFormatPr defaultColWidth="9.140625" defaultRowHeight="12.75" x14ac:dyDescent="0.2"/>
  <cols>
    <col min="1" max="1" width="46.5703125" style="8" bestFit="1" customWidth="1"/>
    <col min="2" max="14" width="2" style="8" hidden="1" customWidth="1"/>
    <col min="15" max="15" width="6.42578125" style="8" bestFit="1" customWidth="1"/>
    <col min="16" max="18" width="15.7109375" style="8" customWidth="1"/>
    <col min="19" max="16384" width="9.140625" style="8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20" t="s">
        <v>15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</row>
    <row r="18" spans="1:18" x14ac:dyDescent="0.2">
      <c r="A18" s="21" t="s">
        <v>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39.950000000000003" customHeight="1" x14ac:dyDescent="0.2">
      <c r="A19" s="9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 t="s">
        <v>1</v>
      </c>
      <c r="P19" s="9" t="s">
        <v>3</v>
      </c>
      <c r="Q19" s="9" t="s">
        <v>4</v>
      </c>
      <c r="R19" s="9" t="s">
        <v>12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7" t="s">
        <v>13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3">
        <f>P26+P27+P28+P29</f>
        <v>4571</v>
      </c>
      <c r="Q21" s="13">
        <f t="shared" ref="Q21:R21" si="0">Q26+Q27+Q28+Q29</f>
        <v>786</v>
      </c>
      <c r="R21" s="13">
        <f t="shared" si="0"/>
        <v>65407</v>
      </c>
    </row>
    <row r="22" spans="1:18" ht="25.5" x14ac:dyDescent="0.2">
      <c r="A22" s="6" t="s">
        <v>5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5">
        <v>2</v>
      </c>
      <c r="P22" s="14">
        <v>2944</v>
      </c>
      <c r="Q22" s="14">
        <v>786</v>
      </c>
      <c r="R22" s="14">
        <v>45458</v>
      </c>
    </row>
    <row r="23" spans="1:18" ht="15.75" x14ac:dyDescent="0.2">
      <c r="A23" s="6" t="s">
        <v>14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5">
        <v>3</v>
      </c>
      <c r="P23" s="14">
        <v>1536</v>
      </c>
      <c r="Q23" s="14">
        <v>0</v>
      </c>
      <c r="R23" s="14">
        <v>3682</v>
      </c>
    </row>
    <row r="24" spans="1:18" ht="15.75" x14ac:dyDescent="0.2">
      <c r="A24" s="6" t="s">
        <v>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5">
        <v>4</v>
      </c>
      <c r="P24" s="14">
        <v>0</v>
      </c>
      <c r="Q24" s="14">
        <v>0</v>
      </c>
      <c r="R24" s="14">
        <v>14782</v>
      </c>
    </row>
    <row r="25" spans="1:18" ht="15.75" x14ac:dyDescent="0.2">
      <c r="A25" s="6" t="s">
        <v>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5">
        <v>5</v>
      </c>
      <c r="P25" s="14">
        <v>0</v>
      </c>
      <c r="Q25" s="14">
        <v>0</v>
      </c>
      <c r="R25" s="14">
        <v>171</v>
      </c>
    </row>
    <row r="26" spans="1:18" ht="38.25" customHeight="1" x14ac:dyDescent="0.2">
      <c r="A26" s="6" t="s">
        <v>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5">
        <v>6</v>
      </c>
      <c r="P26" s="14">
        <v>4480</v>
      </c>
      <c r="Q26" s="14">
        <v>786</v>
      </c>
      <c r="R26" s="14">
        <v>64413</v>
      </c>
    </row>
    <row r="27" spans="1:18" ht="15.75" x14ac:dyDescent="0.2">
      <c r="A27" s="6" t="s">
        <v>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5">
        <v>7</v>
      </c>
      <c r="P27" s="14">
        <v>0</v>
      </c>
      <c r="Q27" s="14">
        <v>0</v>
      </c>
      <c r="R27" s="14">
        <v>51</v>
      </c>
    </row>
    <row r="28" spans="1:18" ht="15.75" x14ac:dyDescent="0.2">
      <c r="A28" s="6" t="s">
        <v>10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5">
        <v>8</v>
      </c>
      <c r="P28" s="14">
        <v>0</v>
      </c>
      <c r="Q28" s="14">
        <v>0</v>
      </c>
      <c r="R28" s="14">
        <v>0</v>
      </c>
    </row>
    <row r="29" spans="1:18" ht="15.75" x14ac:dyDescent="0.2">
      <c r="A29" s="6" t="s">
        <v>11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5">
        <v>9</v>
      </c>
      <c r="P29" s="14">
        <v>91</v>
      </c>
      <c r="Q29" s="14">
        <v>0</v>
      </c>
      <c r="R29" s="14">
        <v>943</v>
      </c>
    </row>
  </sheetData>
  <sheetProtection selectLockedCells="1"/>
  <mergeCells count="2">
    <mergeCell ref="A17:R17"/>
    <mergeCell ref="A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9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2.6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Жигулевск'!data_r_12</vt:lpstr>
      <vt:lpstr>'г. Новокуйбышевск'!data_r_12</vt:lpstr>
      <vt:lpstr>'г. Октябрьск'!data_r_12</vt:lpstr>
      <vt:lpstr>'г. Отрадный'!data_r_12</vt:lpstr>
      <vt:lpstr>'г. Похвистнево'!data_r_12</vt:lpstr>
      <vt:lpstr>'г. Самара'!data_r_12</vt:lpstr>
      <vt:lpstr>'г. Сызрань'!data_r_12</vt:lpstr>
      <vt:lpstr>'г. Тольятти'!data_r_12</vt:lpstr>
      <vt:lpstr>'г. Чапаевск'!data_r_12</vt:lpstr>
      <vt:lpstr>'г.о. Кинель'!data_r_12</vt:lpstr>
      <vt:lpstr>'Деп Сам'!data_r_12</vt:lpstr>
      <vt:lpstr>'Деп Тольятти'!data_r_12</vt:lpstr>
      <vt:lpstr>ЗУ!data_r_12</vt:lpstr>
      <vt:lpstr>КУ!data_r_12</vt:lpstr>
      <vt:lpstr>'м.р.  Приволжский'!data_r_12</vt:lpstr>
      <vt:lpstr>'м.р. Алексеевский'!data_r_12</vt:lpstr>
      <vt:lpstr>'м.р. Безенчукский'!data_r_12</vt:lpstr>
      <vt:lpstr>'м.р. Богатовский'!data_r_12</vt:lpstr>
      <vt:lpstr>'м.р. Большеглушицкий'!data_r_12</vt:lpstr>
      <vt:lpstr>'м.р. Большечерниговский'!data_r_12</vt:lpstr>
      <vt:lpstr>'м.р. Борский'!data_r_12</vt:lpstr>
      <vt:lpstr>'м.р. Волжский'!data_r_12</vt:lpstr>
      <vt:lpstr>'м.р. Елховский'!data_r_12</vt:lpstr>
      <vt:lpstr>'м.р. Исаклинский'!data_r_12</vt:lpstr>
      <vt:lpstr>'м.р. Камышлинский'!data_r_12</vt:lpstr>
      <vt:lpstr>'м.р. Кинельский'!data_r_12</vt:lpstr>
      <vt:lpstr>'м.р. Клявлинский'!data_r_12</vt:lpstr>
      <vt:lpstr>'м.р. Кошкинский'!data_r_12</vt:lpstr>
      <vt:lpstr>'м.р. Красноармейский'!data_r_12</vt:lpstr>
      <vt:lpstr>'м.р. Красноярский'!data_r_12</vt:lpstr>
      <vt:lpstr>'м.р. Нефтегорский'!data_r_12</vt:lpstr>
      <vt:lpstr>'м.р. Пестравский'!data_r_12</vt:lpstr>
      <vt:lpstr>'м.р. Похвистневский'!data_r_12</vt:lpstr>
      <vt:lpstr>'м.р. Сергиевский'!data_r_12</vt:lpstr>
      <vt:lpstr>'м.р. Ставропольский'!data_r_12</vt:lpstr>
      <vt:lpstr>'м.р. Сызранский'!data_r_12</vt:lpstr>
      <vt:lpstr>'м.р. Хворостянский'!data_r_12</vt:lpstr>
      <vt:lpstr>'м.р. Челно-Вершинский'!data_r_12</vt:lpstr>
      <vt:lpstr>'м.р. Шенталинский'!data_r_12</vt:lpstr>
      <vt:lpstr>'м.р. Шигонский'!data_r_12</vt:lpstr>
      <vt:lpstr>'м.р.Кинель-Черкасский '!data_r_12</vt:lpstr>
      <vt:lpstr>ОУ!data_r_12</vt:lpstr>
      <vt:lpstr>ПУ!data_r_12</vt:lpstr>
      <vt:lpstr>СВУ!data_r_12</vt:lpstr>
      <vt:lpstr>СЗ!data_r_12</vt:lpstr>
      <vt:lpstr>СУ!data_r_12</vt:lpstr>
      <vt:lpstr>ЦУ!data_r_12</vt:lpstr>
      <vt:lpstr>ЮВУ!data_r_12</vt:lpstr>
      <vt:lpstr>ЮЗУ!data_r_12</vt:lpstr>
      <vt:lpstr>ЮУ!data_r_12</vt:lpstr>
      <vt:lpstr>data_r_12</vt:lpstr>
      <vt:lpstr>'г. Жигулевск'!razdel_12</vt:lpstr>
      <vt:lpstr>'г. Новокуйбышевск'!razdel_12</vt:lpstr>
      <vt:lpstr>'г. Октябрьск'!razdel_12</vt:lpstr>
      <vt:lpstr>'г. Отрадный'!razdel_12</vt:lpstr>
      <vt:lpstr>'г. Похвистнево'!razdel_12</vt:lpstr>
      <vt:lpstr>'г. Самара'!razdel_12</vt:lpstr>
      <vt:lpstr>'г. Сызрань'!razdel_12</vt:lpstr>
      <vt:lpstr>'г. Тольятти'!razdel_12</vt:lpstr>
      <vt:lpstr>'г. Чапаевск'!razdel_12</vt:lpstr>
      <vt:lpstr>'г.о. Кинель'!razdel_12</vt:lpstr>
      <vt:lpstr>'Деп Сам'!razdel_12</vt:lpstr>
      <vt:lpstr>'Деп Тольятти'!razdel_12</vt:lpstr>
      <vt:lpstr>ЗУ!razdel_12</vt:lpstr>
      <vt:lpstr>КУ!razdel_12</vt:lpstr>
      <vt:lpstr>'м.р.  Приволжский'!razdel_12</vt:lpstr>
      <vt:lpstr>'м.р. Алексеевский'!razdel_12</vt:lpstr>
      <vt:lpstr>'м.р. Безенчукский'!razdel_12</vt:lpstr>
      <vt:lpstr>'м.р. Богатовский'!razdel_12</vt:lpstr>
      <vt:lpstr>'м.р. Большеглушицкий'!razdel_12</vt:lpstr>
      <vt:lpstr>'м.р. Большечерниговский'!razdel_12</vt:lpstr>
      <vt:lpstr>'м.р. Борский'!razdel_12</vt:lpstr>
      <vt:lpstr>'м.р. Волжский'!razdel_12</vt:lpstr>
      <vt:lpstr>'м.р. Елховский'!razdel_12</vt:lpstr>
      <vt:lpstr>'м.р. Исаклинский'!razdel_12</vt:lpstr>
      <vt:lpstr>'м.р. Камышлинский'!razdel_12</vt:lpstr>
      <vt:lpstr>'м.р. Кинельский'!razdel_12</vt:lpstr>
      <vt:lpstr>'м.р. Клявлинский'!razdel_12</vt:lpstr>
      <vt:lpstr>'м.р. Кошкинский'!razdel_12</vt:lpstr>
      <vt:lpstr>'м.р. Красноармейский'!razdel_12</vt:lpstr>
      <vt:lpstr>'м.р. Красноярский'!razdel_12</vt:lpstr>
      <vt:lpstr>'м.р. Нефтегорский'!razdel_12</vt:lpstr>
      <vt:lpstr>'м.р. Пестравский'!razdel_12</vt:lpstr>
      <vt:lpstr>'м.р. Похвистневский'!razdel_12</vt:lpstr>
      <vt:lpstr>'м.р. Сергиевский'!razdel_12</vt:lpstr>
      <vt:lpstr>'м.р. Ставропольский'!razdel_12</vt:lpstr>
      <vt:lpstr>'м.р. Сызранский'!razdel_12</vt:lpstr>
      <vt:lpstr>'м.р. Хворостянский'!razdel_12</vt:lpstr>
      <vt:lpstr>'м.р. Челно-Вершинский'!razdel_12</vt:lpstr>
      <vt:lpstr>'м.р. Шенталинский'!razdel_12</vt:lpstr>
      <vt:lpstr>'м.р. Шигонский'!razdel_12</vt:lpstr>
      <vt:lpstr>'м.р.Кинель-Черкасский '!razdel_12</vt:lpstr>
      <vt:lpstr>ОУ!razdel_12</vt:lpstr>
      <vt:lpstr>ПУ!razdel_12</vt:lpstr>
      <vt:lpstr>СВУ!razdel_12</vt:lpstr>
      <vt:lpstr>СЗ!razdel_12</vt:lpstr>
      <vt:lpstr>СУ!razdel_12</vt:lpstr>
      <vt:lpstr>ЦУ!razdel_12</vt:lpstr>
      <vt:lpstr>ЮВУ!razdel_12</vt:lpstr>
      <vt:lpstr>ЮЗУ!razdel_12</vt:lpstr>
      <vt:lpstr>ЮУ!razdel_12</vt:lpstr>
      <vt:lpstr>razdel_12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2024-04-10T06:52:30Z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